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4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'04.09.2023'!$A$3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9" i="1" l="1"/>
  <c r="A18" i="1"/>
  <c r="A11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2" i="1"/>
  <c r="C22" i="1"/>
  <c r="A21" i="1"/>
  <c r="C21" i="1"/>
  <c r="A20" i="1"/>
  <c r="C20" i="1"/>
  <c r="C19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<sst xmlns="http://schemas.openxmlformats.org/spreadsheetml/2006/main" count="190" uniqueCount="161">
  <si>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</si>
  <si>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</si>
  <si>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</si>
  <si>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</si>
  <si>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</si>
  <si>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</si>
  <si>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</si>
  <si>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</si>
  <si>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</si>
  <si>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</si>
  <si>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</si>
  <si>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</si>
  <si>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</si>
  <si>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</si>
  <si>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</si>
  <si>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</si>
  <si>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</si>
  <si>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</si>
  <si>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</si>
  <si>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</si>
  <si>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</si>
  <si>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</si>
  <si>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</si>
  <si>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</si>
  <si>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</si>
  <si>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</si>
  <si>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</si>
  <si>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</si>
  <si>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</si>
  <si>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</si>
  <si>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</si>
  <si>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</si>
  <si>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</si>
  <si>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</si>
  <si>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</si>
  <si>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</si>
  <si>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</si>
  <si>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</si>
  <si>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</si>
  <si>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</si>
  <si>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</si>
  <si>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</si>
  <si>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</si>
  <si>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</si>
  <si>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</si>
  <si>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</si>
  <si>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</si>
  <si>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</si>
  <si>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</si>
  <si>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</si>
  <si>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</si>
  <si>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</si>
  <si>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</si>
  <si>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</si>
  <si>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</si>
  <si>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</si>
  <si>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</si>
  <si>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</si>
  <si>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</si>
  <si>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</si>
  <si>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</si>
  <si>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</si>
  <si>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</si>
  <si>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</si>
  <si>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</si>
  <si>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</si>
  <si>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</si>
  <si>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</si>
  <si>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</si>
  <si>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</si>
  <si>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</si>
  <si>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</si>
  <si>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</si>
  <si>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</si>
  <si>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</si>
  <si>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</si>
  <si>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</si>
  <si>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</si>
  <si>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</si>
  <si>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</si>
  <si>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</si>
  <si>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</si>
  <si>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</si>
  <si>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</si>
  <si>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</si>
  <si>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</si>
  <si>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</si>
  <si>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</si>
  <si>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</si>
  <si>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</si>
  <si>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</si>
  <si>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</si>
  <si>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</si>
  <si>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</si>
  <si>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</si>
  <si>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</si>
  <si>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</si>
  <si>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</si>
  <si>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</si>
  <si>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</si>
  <si>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</si>
  <si>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</si>
  <si>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Хлеб пшеничный</t>
  </si>
  <si>
    <t>Чай с лимоном (вариант 2)</t>
  </si>
  <si>
    <t>Омлет запеченный или паровой безмолочный</t>
  </si>
  <si>
    <t>Сдоба обыкновенная</t>
  </si>
  <si>
    <t>Яблоки</t>
  </si>
  <si>
    <t>Итого за 'Завтрак'</t>
  </si>
  <si>
    <t>Обед</t>
  </si>
  <si>
    <t>Хлеб ржаной</t>
  </si>
  <si>
    <t>Суп картофельный с бобовыми</t>
  </si>
  <si>
    <t>Тефтели рыбные в соусе</t>
  </si>
  <si>
    <t>Каша гречневая рассыпчатая с овощами</t>
  </si>
  <si>
    <t>Напиток из шиповника (вариант 2)</t>
  </si>
  <si>
    <t>Салат из моркови с изюмом и растительным маслом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</si>
  <si>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</si>
  <si>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</si>
  <si>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</si>
  <si>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</si>
  <si>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</si>
  <si>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04.09.2023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</si>
  <si>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</si>
  <si>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</si>
  <si>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</si>
  <si>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</si>
  <si>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</si>
  <si>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</si>
  <si>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</si>
  <si>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</si>
  <si>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</si>
  <si>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</si>
  <si>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</si>
  <si>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</si>
  <si>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</si>
  <si>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</si>
  <si>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</si>
  <si>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</si>
  <si>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</si>
  <si>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</si>
  <si>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</si>
  <si>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</si>
  <si>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</si>
  <si>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</si>
  <si>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</si>
  <si>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</si>
  <si>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</si>
  <si>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</si>
  <si>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</si>
  <si>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</si>
  <si>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</si>
  <si>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</si>
  <si>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</si>
  <si>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</si>
  <si>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2/6-1</t>
  </si>
  <si>
    <t>8/12</t>
  </si>
  <si>
    <t>16/2</t>
  </si>
  <si>
    <t>18/7</t>
  </si>
  <si>
    <t>40/3</t>
  </si>
  <si>
    <t>37/10</t>
  </si>
  <si>
    <t>18/1</t>
  </si>
  <si>
    <t>МЕНЮ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</si>
</sst>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CP18" sqref="CP18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"4 сентября 2023 г."</f>
        <v>4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20.530314146341471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7"/>
    </row>
    <row r="13" spans="1:96" s="21" customFormat="1" ht="63" x14ac:dyDescent="0.25">
      <c r="A13" s="17" t="str">
        <f>"2/6-1"</f>
        <v>2/6-1</v>
      </c>
      <c r="B13" s="18" t="s">
        <v>104</v>
      </c>
      <c r="C13" s="19" t="str">
        <f>"200"</f>
        <v>200</v>
      </c>
      <c r="D13" s="19">
        <v>17.91</v>
      </c>
      <c r="E13" s="19">
        <v>19.05</v>
      </c>
      <c r="F13" s="19">
        <v>21.33</v>
      </c>
      <c r="G13" s="19">
        <v>6.99</v>
      </c>
      <c r="H13" s="19">
        <v>0.96</v>
      </c>
      <c r="I13" s="19">
        <v>267.26346000000001</v>
      </c>
      <c r="J13" s="19">
        <v>5.38</v>
      </c>
      <c r="K13" s="19">
        <v>4.55</v>
      </c>
      <c r="L13" s="19">
        <v>0</v>
      </c>
      <c r="M13" s="19">
        <v>0</v>
      </c>
      <c r="N13" s="19">
        <v>0.96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2.5</v>
      </c>
      <c r="U13" s="19">
        <v>588.1</v>
      </c>
      <c r="V13" s="19">
        <v>184.88</v>
      </c>
      <c r="W13" s="19">
        <v>75.84</v>
      </c>
      <c r="X13" s="19">
        <v>15.85</v>
      </c>
      <c r="Y13" s="19">
        <v>251.33</v>
      </c>
      <c r="Z13" s="19">
        <v>3.29</v>
      </c>
      <c r="AA13" s="19">
        <v>225</v>
      </c>
      <c r="AB13" s="19">
        <v>72</v>
      </c>
      <c r="AC13" s="19">
        <v>390</v>
      </c>
      <c r="AD13" s="19">
        <v>3.98</v>
      </c>
      <c r="AE13" s="19">
        <v>0.08</v>
      </c>
      <c r="AF13" s="19">
        <v>0.53</v>
      </c>
      <c r="AG13" s="19">
        <v>0.24</v>
      </c>
      <c r="AH13" s="19">
        <v>5.4</v>
      </c>
      <c r="AI13" s="19">
        <v>0</v>
      </c>
      <c r="AJ13" s="16">
        <v>0</v>
      </c>
      <c r="AK13" s="16">
        <v>1088.52</v>
      </c>
      <c r="AL13" s="16">
        <v>841.77</v>
      </c>
      <c r="AM13" s="16">
        <v>1524.21</v>
      </c>
      <c r="AN13" s="16">
        <v>1273.23</v>
      </c>
      <c r="AO13" s="16">
        <v>597.84</v>
      </c>
      <c r="AP13" s="16">
        <v>860.1</v>
      </c>
      <c r="AQ13" s="16">
        <v>287.64</v>
      </c>
      <c r="AR13" s="16">
        <v>919.32</v>
      </c>
      <c r="AS13" s="16">
        <v>1001.1</v>
      </c>
      <c r="AT13" s="16">
        <v>1109.67</v>
      </c>
      <c r="AU13" s="16">
        <v>1732.89</v>
      </c>
      <c r="AV13" s="16">
        <v>479.4</v>
      </c>
      <c r="AW13" s="16">
        <v>586.55999999999995</v>
      </c>
      <c r="AX13" s="16">
        <v>2499.9299999999998</v>
      </c>
      <c r="AY13" s="16">
        <v>19.739999999999998</v>
      </c>
      <c r="AZ13" s="16">
        <v>558.36</v>
      </c>
      <c r="BA13" s="16">
        <v>1308.48</v>
      </c>
      <c r="BB13" s="16">
        <v>671.16</v>
      </c>
      <c r="BC13" s="16">
        <v>413.13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0.38</v>
      </c>
      <c r="BL13" s="16">
        <v>0</v>
      </c>
      <c r="BM13" s="16">
        <v>0.25</v>
      </c>
      <c r="BN13" s="16">
        <v>0.02</v>
      </c>
      <c r="BO13" s="16">
        <v>0.04</v>
      </c>
      <c r="BP13" s="16">
        <v>0</v>
      </c>
      <c r="BQ13" s="16">
        <v>0</v>
      </c>
      <c r="BR13" s="16">
        <v>0</v>
      </c>
      <c r="BS13" s="16">
        <v>1.46</v>
      </c>
      <c r="BT13" s="16">
        <v>0</v>
      </c>
      <c r="BU13" s="16">
        <v>0</v>
      </c>
      <c r="BV13" s="16">
        <v>4.13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166.16</v>
      </c>
      <c r="CC13" s="20"/>
      <c r="CD13" s="20"/>
      <c r="CE13" s="16">
        <v>237</v>
      </c>
      <c r="CF13" s="16"/>
      <c r="CG13" s="16">
        <v>37.5</v>
      </c>
      <c r="CH13" s="16">
        <v>24.8</v>
      </c>
      <c r="CI13" s="16">
        <v>31.15</v>
      </c>
      <c r="CJ13" s="16">
        <v>2486.67</v>
      </c>
      <c r="CK13" s="16">
        <v>1576.72</v>
      </c>
      <c r="CL13" s="16">
        <v>2031.69</v>
      </c>
      <c r="CM13" s="16">
        <v>13.5</v>
      </c>
      <c r="CN13" s="16">
        <v>8.77</v>
      </c>
      <c r="CO13" s="16">
        <v>11.13</v>
      </c>
      <c r="CP13" s="16">
        <v>0</v>
      </c>
      <c r="CQ13" s="16">
        <v>1</v>
      </c>
      <c r="CR13" s="67"/>
    </row>
    <row r="14" spans="1:96" s="21" customFormat="1" ht="31.5" x14ac:dyDescent="0.25">
      <c r="A14" s="17" t="str">
        <f>"8/12"</f>
        <v>8/12</v>
      </c>
      <c r="B14" s="18" t="s">
        <v>105</v>
      </c>
      <c r="C14" s="19" t="str">
        <f>"70"</f>
        <v>70</v>
      </c>
      <c r="D14" s="19">
        <v>5.67</v>
      </c>
      <c r="E14" s="19">
        <v>0.47</v>
      </c>
      <c r="F14" s="19">
        <v>3.99</v>
      </c>
      <c r="G14" s="19">
        <v>4.25</v>
      </c>
      <c r="H14" s="19">
        <v>38.479999999999997</v>
      </c>
      <c r="I14" s="19">
        <v>211.40683273266663</v>
      </c>
      <c r="J14" s="19">
        <v>0.63</v>
      </c>
      <c r="K14" s="19">
        <v>2.35</v>
      </c>
      <c r="L14" s="19">
        <v>0</v>
      </c>
      <c r="M14" s="19">
        <v>0</v>
      </c>
      <c r="N14" s="19">
        <v>5.05</v>
      </c>
      <c r="O14" s="19">
        <v>31.79</v>
      </c>
      <c r="P14" s="19">
        <v>1.64</v>
      </c>
      <c r="Q14" s="19">
        <v>0</v>
      </c>
      <c r="R14" s="19">
        <v>0</v>
      </c>
      <c r="S14" s="19">
        <v>0</v>
      </c>
      <c r="T14" s="19">
        <v>1.0900000000000001</v>
      </c>
      <c r="U14" s="19">
        <v>314.7</v>
      </c>
      <c r="V14" s="19">
        <v>61.1</v>
      </c>
      <c r="W14" s="19">
        <v>11.98</v>
      </c>
      <c r="X14" s="19">
        <v>7.81</v>
      </c>
      <c r="Y14" s="19">
        <v>44.19</v>
      </c>
      <c r="Z14" s="19">
        <v>0.62</v>
      </c>
      <c r="AA14" s="19">
        <v>3.01</v>
      </c>
      <c r="AB14" s="19">
        <v>0.9</v>
      </c>
      <c r="AC14" s="19">
        <v>5.2</v>
      </c>
      <c r="AD14" s="19">
        <v>2.41</v>
      </c>
      <c r="AE14" s="19">
        <v>7.0000000000000007E-2</v>
      </c>
      <c r="AF14" s="19">
        <v>0.02</v>
      </c>
      <c r="AG14" s="19">
        <v>0.52</v>
      </c>
      <c r="AH14" s="19">
        <v>1.74</v>
      </c>
      <c r="AI14" s="19">
        <v>0</v>
      </c>
      <c r="AJ14" s="16">
        <v>0</v>
      </c>
      <c r="AK14" s="16">
        <v>254.65</v>
      </c>
      <c r="AL14" s="16">
        <v>228.4</v>
      </c>
      <c r="AM14" s="16">
        <v>426.58</v>
      </c>
      <c r="AN14" s="16">
        <v>154.72</v>
      </c>
      <c r="AO14" s="16">
        <v>86.97</v>
      </c>
      <c r="AP14" s="16">
        <v>170.34</v>
      </c>
      <c r="AQ14" s="16">
        <v>54.39</v>
      </c>
      <c r="AR14" s="16">
        <v>261.89</v>
      </c>
      <c r="AS14" s="16">
        <v>184.45</v>
      </c>
      <c r="AT14" s="16">
        <v>218.9</v>
      </c>
      <c r="AU14" s="16">
        <v>206.46</v>
      </c>
      <c r="AV14" s="16">
        <v>110.41</v>
      </c>
      <c r="AW14" s="16">
        <v>187.17</v>
      </c>
      <c r="AX14" s="16">
        <v>1556.26</v>
      </c>
      <c r="AY14" s="16">
        <v>4.01</v>
      </c>
      <c r="AZ14" s="16">
        <v>485.3</v>
      </c>
      <c r="BA14" s="16">
        <v>267.58</v>
      </c>
      <c r="BB14" s="16">
        <v>136.77000000000001</v>
      </c>
      <c r="BC14" s="16">
        <v>105.05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0.25</v>
      </c>
      <c r="BL14" s="16">
        <v>0</v>
      </c>
      <c r="BM14" s="16">
        <v>0.13</v>
      </c>
      <c r="BN14" s="16">
        <v>0.01</v>
      </c>
      <c r="BO14" s="16">
        <v>0.02</v>
      </c>
      <c r="BP14" s="16">
        <v>0</v>
      </c>
      <c r="BQ14" s="16">
        <v>0</v>
      </c>
      <c r="BR14" s="16">
        <v>0</v>
      </c>
      <c r="BS14" s="16">
        <v>0.79</v>
      </c>
      <c r="BT14" s="16">
        <v>0</v>
      </c>
      <c r="BU14" s="16">
        <v>0</v>
      </c>
      <c r="BV14" s="16">
        <v>2.36</v>
      </c>
      <c r="BW14" s="16">
        <v>0.01</v>
      </c>
      <c r="BX14" s="16">
        <v>0</v>
      </c>
      <c r="BY14" s="16">
        <v>0</v>
      </c>
      <c r="BZ14" s="16">
        <v>0</v>
      </c>
      <c r="CA14" s="16">
        <v>0</v>
      </c>
      <c r="CB14" s="16">
        <v>31.75</v>
      </c>
      <c r="CC14" s="20"/>
      <c r="CD14" s="20"/>
      <c r="CE14" s="16">
        <v>3.16</v>
      </c>
      <c r="CF14" s="16"/>
      <c r="CG14" s="16">
        <v>19.52</v>
      </c>
      <c r="CH14" s="16">
        <v>10.09</v>
      </c>
      <c r="CI14" s="16">
        <v>14.81</v>
      </c>
      <c r="CJ14" s="16">
        <v>673.38</v>
      </c>
      <c r="CK14" s="16">
        <v>249.4</v>
      </c>
      <c r="CL14" s="16">
        <v>461.39</v>
      </c>
      <c r="CM14" s="16">
        <v>3.95</v>
      </c>
      <c r="CN14" s="16">
        <v>2.31</v>
      </c>
      <c r="CO14" s="16">
        <v>3.43</v>
      </c>
      <c r="CP14" s="16">
        <v>5.13</v>
      </c>
      <c r="CQ14" s="16">
        <v>0.82</v>
      </c>
      <c r="CR14" s="67"/>
    </row>
    <row r="15" spans="1:96" s="16" customFormat="1" x14ac:dyDescent="0.25">
      <c r="A15" s="17" t="str">
        <f>"-"</f>
        <v>-</v>
      </c>
      <c r="B15" s="18" t="s">
        <v>106</v>
      </c>
      <c r="C15" s="19" t="str">
        <f>"100"</f>
        <v>100</v>
      </c>
      <c r="D15" s="19">
        <v>0.4</v>
      </c>
      <c r="E15" s="19">
        <v>0</v>
      </c>
      <c r="F15" s="19">
        <v>0.4</v>
      </c>
      <c r="G15" s="19">
        <v>0.4</v>
      </c>
      <c r="H15" s="19">
        <v>11.6</v>
      </c>
      <c r="I15" s="19">
        <v>48.68</v>
      </c>
      <c r="J15" s="19">
        <v>0.1</v>
      </c>
      <c r="K15" s="19">
        <v>0</v>
      </c>
      <c r="L15" s="19">
        <v>0</v>
      </c>
      <c r="M15" s="19">
        <v>0</v>
      </c>
      <c r="N15" s="19">
        <v>9</v>
      </c>
      <c r="O15" s="19">
        <v>0.8</v>
      </c>
      <c r="P15" s="19">
        <v>1.8</v>
      </c>
      <c r="Q15" s="19">
        <v>0</v>
      </c>
      <c r="R15" s="19">
        <v>0</v>
      </c>
      <c r="S15" s="19">
        <v>0.8</v>
      </c>
      <c r="T15" s="19">
        <v>0.5</v>
      </c>
      <c r="U15" s="19">
        <v>26</v>
      </c>
      <c r="V15" s="19">
        <v>278</v>
      </c>
      <c r="W15" s="19">
        <v>16</v>
      </c>
      <c r="X15" s="19">
        <v>9</v>
      </c>
      <c r="Y15" s="19">
        <v>11</v>
      </c>
      <c r="Z15" s="19">
        <v>2.2000000000000002</v>
      </c>
      <c r="AA15" s="19">
        <v>0</v>
      </c>
      <c r="AB15" s="19">
        <v>30</v>
      </c>
      <c r="AC15" s="19">
        <v>5</v>
      </c>
      <c r="AD15" s="19">
        <v>0.2</v>
      </c>
      <c r="AE15" s="19">
        <v>0.03</v>
      </c>
      <c r="AF15" s="19">
        <v>0.02</v>
      </c>
      <c r="AG15" s="19">
        <v>0.3</v>
      </c>
      <c r="AH15" s="19">
        <v>0.4</v>
      </c>
      <c r="AI15" s="19">
        <v>10</v>
      </c>
      <c r="AJ15" s="16">
        <v>0</v>
      </c>
      <c r="AK15" s="16">
        <v>12</v>
      </c>
      <c r="AL15" s="16">
        <v>13</v>
      </c>
      <c r="AM15" s="16">
        <v>19</v>
      </c>
      <c r="AN15" s="16">
        <v>18</v>
      </c>
      <c r="AO15" s="16">
        <v>3</v>
      </c>
      <c r="AP15" s="16">
        <v>11</v>
      </c>
      <c r="AQ15" s="16">
        <v>3</v>
      </c>
      <c r="AR15" s="16">
        <v>9</v>
      </c>
      <c r="AS15" s="16">
        <v>17</v>
      </c>
      <c r="AT15" s="16">
        <v>10</v>
      </c>
      <c r="AU15" s="16">
        <v>78</v>
      </c>
      <c r="AV15" s="16">
        <v>7</v>
      </c>
      <c r="AW15" s="16">
        <v>14</v>
      </c>
      <c r="AX15" s="16">
        <v>42</v>
      </c>
      <c r="AY15" s="16">
        <v>0</v>
      </c>
      <c r="AZ15" s="16">
        <v>13</v>
      </c>
      <c r="BA15" s="16">
        <v>16</v>
      </c>
      <c r="BB15" s="16">
        <v>6</v>
      </c>
      <c r="BC15" s="16">
        <v>5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86.3</v>
      </c>
      <c r="CC15" s="20"/>
      <c r="CD15" s="20"/>
      <c r="CE15" s="16">
        <v>5</v>
      </c>
      <c r="CG15" s="16">
        <v>0.4</v>
      </c>
      <c r="CH15" s="16">
        <v>0.4</v>
      </c>
      <c r="CI15" s="16">
        <v>0.4</v>
      </c>
      <c r="CJ15" s="16">
        <v>30</v>
      </c>
      <c r="CK15" s="16">
        <v>30</v>
      </c>
      <c r="CL15" s="16">
        <v>30</v>
      </c>
      <c r="CM15" s="16">
        <v>9.36</v>
      </c>
      <c r="CN15" s="16">
        <v>9.36</v>
      </c>
      <c r="CO15" s="16">
        <v>9.36</v>
      </c>
      <c r="CP15" s="16">
        <v>0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25.42</v>
      </c>
      <c r="E16" s="73">
        <v>19.52</v>
      </c>
      <c r="F16" s="73">
        <v>25.88</v>
      </c>
      <c r="G16" s="73">
        <v>11.8</v>
      </c>
      <c r="H16" s="73">
        <v>65.48</v>
      </c>
      <c r="I16" s="73">
        <v>592.66</v>
      </c>
      <c r="J16" s="73">
        <v>6.1</v>
      </c>
      <c r="K16" s="73">
        <v>6.9</v>
      </c>
      <c r="L16" s="73">
        <v>0</v>
      </c>
      <c r="M16" s="73">
        <v>0</v>
      </c>
      <c r="N16" s="73">
        <v>20.149999999999999</v>
      </c>
      <c r="O16" s="73">
        <v>41.71</v>
      </c>
      <c r="P16" s="73">
        <v>3.61</v>
      </c>
      <c r="Q16" s="73">
        <v>0</v>
      </c>
      <c r="R16" s="73">
        <v>0</v>
      </c>
      <c r="S16" s="73">
        <v>1.08</v>
      </c>
      <c r="T16" s="73">
        <v>4.5</v>
      </c>
      <c r="U16" s="73">
        <v>929.38</v>
      </c>
      <c r="V16" s="73">
        <v>532</v>
      </c>
      <c r="W16" s="73">
        <v>105.85</v>
      </c>
      <c r="X16" s="73">
        <v>33.22</v>
      </c>
      <c r="Y16" s="73">
        <v>307.52</v>
      </c>
      <c r="Z16" s="73">
        <v>6.15</v>
      </c>
      <c r="AA16" s="73">
        <v>228.01</v>
      </c>
      <c r="AB16" s="73">
        <v>103.34</v>
      </c>
      <c r="AC16" s="73">
        <v>400.3</v>
      </c>
      <c r="AD16" s="73">
        <v>6.6</v>
      </c>
      <c r="AE16" s="73">
        <v>0.17</v>
      </c>
      <c r="AF16" s="73">
        <v>0.56999999999999995</v>
      </c>
      <c r="AG16" s="73">
        <v>1.06</v>
      </c>
      <c r="AH16" s="73">
        <v>7.55</v>
      </c>
      <c r="AI16" s="73">
        <v>10.78</v>
      </c>
      <c r="AJ16" s="74">
        <v>0</v>
      </c>
      <c r="AK16" s="74">
        <v>1419.7</v>
      </c>
      <c r="AL16" s="74">
        <v>1150.4000000000001</v>
      </c>
      <c r="AM16" s="74">
        <v>2072.1999999999998</v>
      </c>
      <c r="AN16" s="74">
        <v>1480.85</v>
      </c>
      <c r="AO16" s="74">
        <v>708.11</v>
      </c>
      <c r="AP16" s="74">
        <v>1082.6600000000001</v>
      </c>
      <c r="AQ16" s="74">
        <v>360.17</v>
      </c>
      <c r="AR16" s="74">
        <v>1264.1199999999999</v>
      </c>
      <c r="AS16" s="74">
        <v>1247.44</v>
      </c>
      <c r="AT16" s="74">
        <v>1401.21</v>
      </c>
      <c r="AU16" s="74">
        <v>2069.0300000000002</v>
      </c>
      <c r="AV16" s="74">
        <v>624.80999999999995</v>
      </c>
      <c r="AW16" s="74">
        <v>835.75</v>
      </c>
      <c r="AX16" s="74">
        <v>4499.79</v>
      </c>
      <c r="AY16" s="74">
        <v>23.75</v>
      </c>
      <c r="AZ16" s="74">
        <v>1187.51</v>
      </c>
      <c r="BA16" s="74">
        <v>1648.96</v>
      </c>
      <c r="BB16" s="74">
        <v>851.69</v>
      </c>
      <c r="BC16" s="74">
        <v>553.11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0.65</v>
      </c>
      <c r="BL16" s="74">
        <v>0</v>
      </c>
      <c r="BM16" s="74">
        <v>0.39</v>
      </c>
      <c r="BN16" s="74">
        <v>0.03</v>
      </c>
      <c r="BO16" s="74">
        <v>7.0000000000000007E-2</v>
      </c>
      <c r="BP16" s="74">
        <v>0</v>
      </c>
      <c r="BQ16" s="74">
        <v>0</v>
      </c>
      <c r="BR16" s="74">
        <v>0.01</v>
      </c>
      <c r="BS16" s="74">
        <v>2.27</v>
      </c>
      <c r="BT16" s="74">
        <v>0</v>
      </c>
      <c r="BU16" s="74">
        <v>0</v>
      </c>
      <c r="BV16" s="74">
        <v>6.55</v>
      </c>
      <c r="BW16" s="74">
        <v>0.02</v>
      </c>
      <c r="BX16" s="74">
        <v>0</v>
      </c>
      <c r="BY16" s="74">
        <v>0</v>
      </c>
      <c r="BZ16" s="74">
        <v>0</v>
      </c>
      <c r="CA16" s="74">
        <v>0</v>
      </c>
      <c r="CB16" s="74">
        <v>491.47</v>
      </c>
      <c r="CC16" s="70"/>
      <c r="CD16" s="70">
        <f>$I$16/$I$26*100</f>
        <v>34.919045037826116</v>
      </c>
      <c r="CE16" s="74">
        <v>245.23</v>
      </c>
      <c r="CF16" s="74"/>
      <c r="CG16" s="74">
        <v>61.73</v>
      </c>
      <c r="CH16" s="74">
        <v>39.450000000000003</v>
      </c>
      <c r="CI16" s="74">
        <v>50.59</v>
      </c>
      <c r="CJ16" s="74">
        <v>4035.51</v>
      </c>
      <c r="CK16" s="74">
        <v>2188.89</v>
      </c>
      <c r="CL16" s="74">
        <v>3112.2</v>
      </c>
      <c r="CM16" s="74">
        <v>74.989999999999995</v>
      </c>
      <c r="CN16" s="74">
        <v>50.31</v>
      </c>
      <c r="CO16" s="74">
        <v>62.95</v>
      </c>
      <c r="CP16" s="74">
        <v>10.01</v>
      </c>
      <c r="CQ16" s="74">
        <v>1.82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x14ac:dyDescent="0.25">
      <c r="A18" s="17" t="str">
        <f>"8/15"</f>
        <v>8/15</v>
      </c>
      <c r="B18" s="18" t="s">
        <v>102</v>
      </c>
      <c r="C18" s="19" t="str">
        <f>"40"</f>
        <v>40</v>
      </c>
      <c r="D18" s="19">
        <v>2.64</v>
      </c>
      <c r="E18" s="19">
        <v>0</v>
      </c>
      <c r="F18" s="19">
        <v>0.26</v>
      </c>
      <c r="G18" s="19">
        <v>0.26</v>
      </c>
      <c r="H18" s="19">
        <v>18.760000000000002</v>
      </c>
      <c r="I18" s="19">
        <v>89.560399999999987</v>
      </c>
      <c r="J18" s="19">
        <v>0</v>
      </c>
      <c r="K18" s="19">
        <v>0</v>
      </c>
      <c r="L18" s="19">
        <v>0</v>
      </c>
      <c r="M18" s="19">
        <v>0</v>
      </c>
      <c r="N18" s="19">
        <v>0.44</v>
      </c>
      <c r="O18" s="19">
        <v>18.239999999999998</v>
      </c>
      <c r="P18" s="19">
        <v>0.08</v>
      </c>
      <c r="Q18" s="19">
        <v>0</v>
      </c>
      <c r="R18" s="19">
        <v>0</v>
      </c>
      <c r="S18" s="19">
        <v>0</v>
      </c>
      <c r="T18" s="19">
        <v>0.72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127.72</v>
      </c>
      <c r="AL18" s="16">
        <v>132.94</v>
      </c>
      <c r="AM18" s="16">
        <v>203.58</v>
      </c>
      <c r="AN18" s="16">
        <v>67.510000000000005</v>
      </c>
      <c r="AO18" s="16">
        <v>40.020000000000003</v>
      </c>
      <c r="AP18" s="16">
        <v>80.040000000000006</v>
      </c>
      <c r="AQ18" s="16">
        <v>30.28</v>
      </c>
      <c r="AR18" s="16">
        <v>144.77000000000001</v>
      </c>
      <c r="AS18" s="16">
        <v>89.78</v>
      </c>
      <c r="AT18" s="16">
        <v>125.28</v>
      </c>
      <c r="AU18" s="16">
        <v>103.36</v>
      </c>
      <c r="AV18" s="16">
        <v>54.29</v>
      </c>
      <c r="AW18" s="16">
        <v>96.05</v>
      </c>
      <c r="AX18" s="16">
        <v>803.18</v>
      </c>
      <c r="AY18" s="16">
        <v>0</v>
      </c>
      <c r="AZ18" s="16">
        <v>261.7</v>
      </c>
      <c r="BA18" s="16">
        <v>113.8</v>
      </c>
      <c r="BB18" s="16">
        <v>75.52</v>
      </c>
      <c r="BC18" s="16">
        <v>59.86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0.03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0.03</v>
      </c>
      <c r="BT18" s="16">
        <v>0</v>
      </c>
      <c r="BU18" s="16">
        <v>0</v>
      </c>
      <c r="BV18" s="16">
        <v>0.11</v>
      </c>
      <c r="BW18" s="16">
        <v>0.01</v>
      </c>
      <c r="BX18" s="16">
        <v>0</v>
      </c>
      <c r="BY18" s="16">
        <v>0</v>
      </c>
      <c r="BZ18" s="16">
        <v>0</v>
      </c>
      <c r="CA18" s="16">
        <v>0</v>
      </c>
      <c r="CB18" s="16">
        <v>15.64</v>
      </c>
      <c r="CC18" s="20"/>
      <c r="CD18" s="20"/>
      <c r="CE18" s="16">
        <v>0</v>
      </c>
      <c r="CF18" s="16"/>
      <c r="CG18" s="16">
        <v>0</v>
      </c>
      <c r="CH18" s="16">
        <v>0</v>
      </c>
      <c r="CI18" s="16">
        <v>0</v>
      </c>
      <c r="CJ18" s="16">
        <v>950</v>
      </c>
      <c r="CK18" s="16">
        <v>366</v>
      </c>
      <c r="CL18" s="16">
        <v>658</v>
      </c>
      <c r="CM18" s="16">
        <v>7.6</v>
      </c>
      <c r="CN18" s="16">
        <v>7.6</v>
      </c>
      <c r="CO18" s="16">
        <v>7.6</v>
      </c>
      <c r="CP18" s="16">
        <v>0</v>
      </c>
      <c r="CQ18" s="16">
        <v>0</v>
      </c>
      <c r="CR18" s="67"/>
    </row>
    <row r="19" spans="1:96" s="21" customFormat="1" x14ac:dyDescent="0.25">
      <c r="A19" s="17" t="str">
        <f>"8/16"</f>
        <v>8/16</v>
      </c>
      <c r="B19" s="18" t="s">
        <v>109</v>
      </c>
      <c r="C19" s="19" t="str">
        <f>"60"</f>
        <v>60</v>
      </c>
      <c r="D19" s="19">
        <v>3.96</v>
      </c>
      <c r="E19" s="19">
        <v>0</v>
      </c>
      <c r="F19" s="19">
        <v>0.72</v>
      </c>
      <c r="G19" s="19">
        <v>0.72</v>
      </c>
      <c r="H19" s="19">
        <v>25.02</v>
      </c>
      <c r="I19" s="19">
        <v>116.02799999999999</v>
      </c>
      <c r="J19" s="19">
        <v>0.12</v>
      </c>
      <c r="K19" s="19">
        <v>0</v>
      </c>
      <c r="L19" s="19">
        <v>0</v>
      </c>
      <c r="M19" s="19">
        <v>0</v>
      </c>
      <c r="N19" s="19">
        <v>0.72</v>
      </c>
      <c r="O19" s="19">
        <v>19.32</v>
      </c>
      <c r="P19" s="19">
        <v>4.9800000000000004</v>
      </c>
      <c r="Q19" s="19">
        <v>0</v>
      </c>
      <c r="R19" s="19">
        <v>0</v>
      </c>
      <c r="S19" s="19">
        <v>0.6</v>
      </c>
      <c r="T19" s="19">
        <v>1.5</v>
      </c>
      <c r="U19" s="19">
        <v>366</v>
      </c>
      <c r="V19" s="19">
        <v>147</v>
      </c>
      <c r="W19" s="19">
        <v>21</v>
      </c>
      <c r="X19" s="19">
        <v>28.2</v>
      </c>
      <c r="Y19" s="19">
        <v>94.8</v>
      </c>
      <c r="Z19" s="19">
        <v>2.34</v>
      </c>
      <c r="AA19" s="19">
        <v>0</v>
      </c>
      <c r="AB19" s="19">
        <v>3</v>
      </c>
      <c r="AC19" s="19">
        <v>0.6</v>
      </c>
      <c r="AD19" s="19">
        <v>0.84</v>
      </c>
      <c r="AE19" s="19">
        <v>0.11</v>
      </c>
      <c r="AF19" s="19">
        <v>0.05</v>
      </c>
      <c r="AG19" s="19">
        <v>0.42</v>
      </c>
      <c r="AH19" s="19">
        <v>1.2</v>
      </c>
      <c r="AI19" s="19">
        <v>0</v>
      </c>
      <c r="AJ19" s="16">
        <v>0</v>
      </c>
      <c r="AK19" s="16">
        <v>193.2</v>
      </c>
      <c r="AL19" s="16">
        <v>148.80000000000001</v>
      </c>
      <c r="AM19" s="16">
        <v>256.2</v>
      </c>
      <c r="AN19" s="16">
        <v>133.80000000000001</v>
      </c>
      <c r="AO19" s="16">
        <v>55.8</v>
      </c>
      <c r="AP19" s="16">
        <v>118.8</v>
      </c>
      <c r="AQ19" s="16">
        <v>48</v>
      </c>
      <c r="AR19" s="16">
        <v>222.6</v>
      </c>
      <c r="AS19" s="16">
        <v>178.2</v>
      </c>
      <c r="AT19" s="16">
        <v>174.6</v>
      </c>
      <c r="AU19" s="16">
        <v>278.39999999999998</v>
      </c>
      <c r="AV19" s="16">
        <v>74.400000000000006</v>
      </c>
      <c r="AW19" s="16">
        <v>186</v>
      </c>
      <c r="AX19" s="16">
        <v>935.4</v>
      </c>
      <c r="AY19" s="16">
        <v>0</v>
      </c>
      <c r="AZ19" s="16">
        <v>315.60000000000002</v>
      </c>
      <c r="BA19" s="16">
        <v>174.6</v>
      </c>
      <c r="BB19" s="16">
        <v>108</v>
      </c>
      <c r="BC19" s="16">
        <v>78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0.08</v>
      </c>
      <c r="BL19" s="16">
        <v>0</v>
      </c>
      <c r="BM19" s="16">
        <v>0.01</v>
      </c>
      <c r="BN19" s="16">
        <v>0.01</v>
      </c>
      <c r="BO19" s="16">
        <v>0</v>
      </c>
      <c r="BP19" s="16">
        <v>0</v>
      </c>
      <c r="BQ19" s="16">
        <v>0</v>
      </c>
      <c r="BR19" s="16">
        <v>0.01</v>
      </c>
      <c r="BS19" s="16">
        <v>7.0000000000000007E-2</v>
      </c>
      <c r="BT19" s="16">
        <v>0</v>
      </c>
      <c r="BU19" s="16">
        <v>0</v>
      </c>
      <c r="BV19" s="16">
        <v>0.28999999999999998</v>
      </c>
      <c r="BW19" s="16">
        <v>0.05</v>
      </c>
      <c r="BX19" s="16">
        <v>0</v>
      </c>
      <c r="BY19" s="16">
        <v>0</v>
      </c>
      <c r="BZ19" s="16">
        <v>0</v>
      </c>
      <c r="CA19" s="16">
        <v>0</v>
      </c>
      <c r="CB19" s="16">
        <v>28.2</v>
      </c>
      <c r="CC19" s="20"/>
      <c r="CD19" s="20"/>
      <c r="CE19" s="16">
        <v>0.5</v>
      </c>
      <c r="CF19" s="16"/>
      <c r="CG19" s="16">
        <v>5</v>
      </c>
      <c r="CH19" s="16">
        <v>5</v>
      </c>
      <c r="CI19" s="16">
        <v>5</v>
      </c>
      <c r="CJ19" s="16">
        <v>950</v>
      </c>
      <c r="CK19" s="16">
        <v>366</v>
      </c>
      <c r="CL19" s="16">
        <v>658</v>
      </c>
      <c r="CM19" s="16">
        <v>9.5</v>
      </c>
      <c r="CN19" s="16">
        <v>7.9</v>
      </c>
      <c r="CO19" s="16">
        <v>8.6999999999999993</v>
      </c>
      <c r="CP19" s="16">
        <v>0</v>
      </c>
      <c r="CQ19" s="16">
        <v>0</v>
      </c>
      <c r="CR19" s="67"/>
    </row>
    <row r="20" spans="1:96" s="21" customFormat="1" ht="31.5" x14ac:dyDescent="0.25">
      <c r="A20" s="17" t="str">
        <f>"16/2"</f>
        <v>16/2</v>
      </c>
      <c r="B20" s="18" t="s">
        <v>110</v>
      </c>
      <c r="C20" s="19" t="str">
        <f>"250"</f>
        <v>250</v>
      </c>
      <c r="D20" s="19">
        <v>5.54</v>
      </c>
      <c r="E20" s="19">
        <v>0</v>
      </c>
      <c r="F20" s="19">
        <v>5.56</v>
      </c>
      <c r="G20" s="19">
        <v>5.56</v>
      </c>
      <c r="H20" s="19">
        <v>24.31</v>
      </c>
      <c r="I20" s="19">
        <v>164.05552</v>
      </c>
      <c r="J20" s="19">
        <v>0.73</v>
      </c>
      <c r="K20" s="19">
        <v>3.25</v>
      </c>
      <c r="L20" s="19">
        <v>0</v>
      </c>
      <c r="M20" s="19">
        <v>0</v>
      </c>
      <c r="N20" s="19">
        <v>3.31</v>
      </c>
      <c r="O20" s="19">
        <v>17.47</v>
      </c>
      <c r="P20" s="19">
        <v>3.53</v>
      </c>
      <c r="Q20" s="19">
        <v>0</v>
      </c>
      <c r="R20" s="19">
        <v>0</v>
      </c>
      <c r="S20" s="19">
        <v>0.18</v>
      </c>
      <c r="T20" s="19">
        <v>1.97</v>
      </c>
      <c r="U20" s="19">
        <v>204.24</v>
      </c>
      <c r="V20" s="19">
        <v>566.41999999999996</v>
      </c>
      <c r="W20" s="19">
        <v>36.44</v>
      </c>
      <c r="X20" s="19">
        <v>39.93</v>
      </c>
      <c r="Y20" s="19">
        <v>107.14</v>
      </c>
      <c r="Z20" s="19">
        <v>2.04</v>
      </c>
      <c r="AA20" s="19">
        <v>0</v>
      </c>
      <c r="AB20" s="19">
        <v>1363.05</v>
      </c>
      <c r="AC20" s="19">
        <v>252.28</v>
      </c>
      <c r="AD20" s="19">
        <v>2.4700000000000002</v>
      </c>
      <c r="AE20" s="19">
        <v>0.21</v>
      </c>
      <c r="AF20" s="19">
        <v>0.08</v>
      </c>
      <c r="AG20" s="19">
        <v>1.19</v>
      </c>
      <c r="AH20" s="19">
        <v>2.61</v>
      </c>
      <c r="AI20" s="19">
        <v>5.65</v>
      </c>
      <c r="AJ20" s="16">
        <v>0</v>
      </c>
      <c r="AK20" s="16">
        <v>218.54</v>
      </c>
      <c r="AL20" s="16">
        <v>242.43</v>
      </c>
      <c r="AM20" s="16">
        <v>359.42</v>
      </c>
      <c r="AN20" s="16">
        <v>345.21</v>
      </c>
      <c r="AO20" s="16">
        <v>47.41</v>
      </c>
      <c r="AP20" s="16">
        <v>193.06</v>
      </c>
      <c r="AQ20" s="16">
        <v>64.19</v>
      </c>
      <c r="AR20" s="16">
        <v>226.87</v>
      </c>
      <c r="AS20" s="16">
        <v>219.77</v>
      </c>
      <c r="AT20" s="16">
        <v>419.77</v>
      </c>
      <c r="AU20" s="16">
        <v>495.91</v>
      </c>
      <c r="AV20" s="16">
        <v>100.47</v>
      </c>
      <c r="AW20" s="16">
        <v>214.87</v>
      </c>
      <c r="AX20" s="16">
        <v>785.46</v>
      </c>
      <c r="AY20" s="16">
        <v>0</v>
      </c>
      <c r="AZ20" s="16">
        <v>151.41</v>
      </c>
      <c r="BA20" s="16">
        <v>184.64</v>
      </c>
      <c r="BB20" s="16">
        <v>155.82</v>
      </c>
      <c r="BC20" s="16">
        <v>58.43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0.39</v>
      </c>
      <c r="BL20" s="16">
        <v>0</v>
      </c>
      <c r="BM20" s="16">
        <v>0.22</v>
      </c>
      <c r="BN20" s="16">
        <v>0.02</v>
      </c>
      <c r="BO20" s="16">
        <v>0.03</v>
      </c>
      <c r="BP20" s="16">
        <v>0</v>
      </c>
      <c r="BQ20" s="16">
        <v>0</v>
      </c>
      <c r="BR20" s="16">
        <v>0</v>
      </c>
      <c r="BS20" s="16">
        <v>1.33</v>
      </c>
      <c r="BT20" s="16">
        <v>0</v>
      </c>
      <c r="BU20" s="16">
        <v>0</v>
      </c>
      <c r="BV20" s="16">
        <v>3.13</v>
      </c>
      <c r="BW20" s="16">
        <v>0.02</v>
      </c>
      <c r="BX20" s="16">
        <v>0</v>
      </c>
      <c r="BY20" s="16">
        <v>0</v>
      </c>
      <c r="BZ20" s="16">
        <v>0</v>
      </c>
      <c r="CA20" s="16">
        <v>0</v>
      </c>
      <c r="CB20" s="16">
        <v>241.53</v>
      </c>
      <c r="CC20" s="20"/>
      <c r="CD20" s="20"/>
      <c r="CE20" s="16">
        <v>227.18</v>
      </c>
      <c r="CF20" s="16"/>
      <c r="CG20" s="16">
        <v>22.94</v>
      </c>
      <c r="CH20" s="16">
        <v>14.82</v>
      </c>
      <c r="CI20" s="16">
        <v>18.88</v>
      </c>
      <c r="CJ20" s="16">
        <v>1191.93</v>
      </c>
      <c r="CK20" s="16">
        <v>620.13</v>
      </c>
      <c r="CL20" s="16">
        <v>906.03</v>
      </c>
      <c r="CM20" s="16">
        <v>42.51</v>
      </c>
      <c r="CN20" s="16">
        <v>21.74</v>
      </c>
      <c r="CO20" s="16">
        <v>32.119999999999997</v>
      </c>
      <c r="CP20" s="16">
        <v>0</v>
      </c>
      <c r="CQ20" s="16">
        <v>0.5</v>
      </c>
      <c r="CR20" s="67"/>
    </row>
    <row r="21" spans="1:96" s="21" customFormat="1" ht="31.5" x14ac:dyDescent="0.25">
      <c r="A21" s="17" t="str">
        <f>"18/7"</f>
        <v>18/7</v>
      </c>
      <c r="B21" s="18" t="s">
        <v>111</v>
      </c>
      <c r="C21" s="19" t="str">
        <f>"130"</f>
        <v>130</v>
      </c>
      <c r="D21" s="19">
        <v>12.66</v>
      </c>
      <c r="E21" s="19">
        <v>11.07</v>
      </c>
      <c r="F21" s="19">
        <v>10</v>
      </c>
      <c r="G21" s="19">
        <v>6.49</v>
      </c>
      <c r="H21" s="19">
        <v>11.6</v>
      </c>
      <c r="I21" s="19">
        <v>186.66530000000003</v>
      </c>
      <c r="J21" s="19">
        <v>1.55</v>
      </c>
      <c r="K21" s="19">
        <v>4.55</v>
      </c>
      <c r="L21" s="19">
        <v>0</v>
      </c>
      <c r="M21" s="19">
        <v>0</v>
      </c>
      <c r="N21" s="19">
        <v>1</v>
      </c>
      <c r="O21" s="19">
        <v>10</v>
      </c>
      <c r="P21" s="19">
        <v>0.6</v>
      </c>
      <c r="Q21" s="19">
        <v>0</v>
      </c>
      <c r="R21" s="19">
        <v>0</v>
      </c>
      <c r="S21" s="19">
        <v>0.02</v>
      </c>
      <c r="T21" s="19">
        <v>1.54</v>
      </c>
      <c r="U21" s="19">
        <v>94.48</v>
      </c>
      <c r="V21" s="19">
        <v>114.15</v>
      </c>
      <c r="W21" s="19">
        <v>11.95</v>
      </c>
      <c r="X21" s="19">
        <v>8.32</v>
      </c>
      <c r="Y21" s="19">
        <v>79.92</v>
      </c>
      <c r="Z21" s="19">
        <v>0.41</v>
      </c>
      <c r="AA21" s="19">
        <v>11.7</v>
      </c>
      <c r="AB21" s="19">
        <v>0</v>
      </c>
      <c r="AC21" s="19">
        <v>18</v>
      </c>
      <c r="AD21" s="19">
        <v>4.12</v>
      </c>
      <c r="AE21" s="19">
        <v>0.08</v>
      </c>
      <c r="AF21" s="19">
        <v>0.06</v>
      </c>
      <c r="AG21" s="19">
        <v>1.97</v>
      </c>
      <c r="AH21" s="19">
        <v>5.15</v>
      </c>
      <c r="AI21" s="19">
        <v>0.15</v>
      </c>
      <c r="AJ21" s="16">
        <v>0</v>
      </c>
      <c r="AK21" s="16">
        <v>730.6</v>
      </c>
      <c r="AL21" s="16">
        <v>571.32000000000005</v>
      </c>
      <c r="AM21" s="16">
        <v>1035.17</v>
      </c>
      <c r="AN21" s="16">
        <v>1124.0999999999999</v>
      </c>
      <c r="AO21" s="16">
        <v>315.67</v>
      </c>
      <c r="AP21" s="16">
        <v>653.29</v>
      </c>
      <c r="AQ21" s="16">
        <v>131.13</v>
      </c>
      <c r="AR21" s="16">
        <v>73.44</v>
      </c>
      <c r="AS21" s="16">
        <v>46.98</v>
      </c>
      <c r="AT21" s="16">
        <v>61.21</v>
      </c>
      <c r="AU21" s="16">
        <v>51.22</v>
      </c>
      <c r="AV21" s="16">
        <v>502.04</v>
      </c>
      <c r="AW21" s="16">
        <v>50.04</v>
      </c>
      <c r="AX21" s="16">
        <v>429.5</v>
      </c>
      <c r="AY21" s="16">
        <v>0</v>
      </c>
      <c r="AZ21" s="16">
        <v>137.52000000000001</v>
      </c>
      <c r="BA21" s="16">
        <v>65.430000000000007</v>
      </c>
      <c r="BB21" s="16">
        <v>37.86</v>
      </c>
      <c r="BC21" s="16">
        <v>29.99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0.41</v>
      </c>
      <c r="BL21" s="16">
        <v>0</v>
      </c>
      <c r="BM21" s="16">
        <v>0.26</v>
      </c>
      <c r="BN21" s="16">
        <v>0.02</v>
      </c>
      <c r="BO21" s="16">
        <v>0.04</v>
      </c>
      <c r="BP21" s="16">
        <v>0</v>
      </c>
      <c r="BQ21" s="16">
        <v>0</v>
      </c>
      <c r="BR21" s="16">
        <v>0</v>
      </c>
      <c r="BS21" s="16">
        <v>1.51</v>
      </c>
      <c r="BT21" s="16">
        <v>0</v>
      </c>
      <c r="BU21" s="16">
        <v>0</v>
      </c>
      <c r="BV21" s="16">
        <v>3.79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121.72</v>
      </c>
      <c r="CC21" s="20"/>
      <c r="CD21" s="20"/>
      <c r="CE21" s="16">
        <v>11.7</v>
      </c>
      <c r="CF21" s="16"/>
      <c r="CG21" s="16">
        <v>171.54</v>
      </c>
      <c r="CH21" s="16">
        <v>36.06</v>
      </c>
      <c r="CI21" s="16">
        <v>103.8</v>
      </c>
      <c r="CJ21" s="16">
        <v>2077.9499999999998</v>
      </c>
      <c r="CK21" s="16">
        <v>713.08</v>
      </c>
      <c r="CL21" s="16">
        <v>1395.52</v>
      </c>
      <c r="CM21" s="16">
        <v>43.72</v>
      </c>
      <c r="CN21" s="16">
        <v>26.35</v>
      </c>
      <c r="CO21" s="16">
        <v>35.15</v>
      </c>
      <c r="CP21" s="16">
        <v>0</v>
      </c>
      <c r="CQ21" s="16">
        <v>0.5</v>
      </c>
      <c r="CR21" s="67"/>
    </row>
    <row r="22" spans="1:96" s="21" customFormat="1" ht="47.25" x14ac:dyDescent="0.25">
      <c r="A22" s="17" t="str">
        <f>"40/3"</f>
        <v>40/3</v>
      </c>
      <c r="B22" s="18" t="s">
        <v>112</v>
      </c>
      <c r="C22" s="19" t="str">
        <f>"180"</f>
        <v>180</v>
      </c>
      <c r="D22" s="19">
        <v>10.26</v>
      </c>
      <c r="E22" s="19">
        <v>0</v>
      </c>
      <c r="F22" s="19">
        <v>10.36</v>
      </c>
      <c r="G22" s="19">
        <v>11.78</v>
      </c>
      <c r="H22" s="19">
        <v>54.67</v>
      </c>
      <c r="I22" s="19">
        <v>337.96693080000006</v>
      </c>
      <c r="J22" s="19">
        <v>1.62</v>
      </c>
      <c r="K22" s="19">
        <v>5.85</v>
      </c>
      <c r="L22" s="19">
        <v>0</v>
      </c>
      <c r="M22" s="19">
        <v>0</v>
      </c>
      <c r="N22" s="19">
        <v>3.48</v>
      </c>
      <c r="O22" s="19">
        <v>41.79</v>
      </c>
      <c r="P22" s="19">
        <v>9.4</v>
      </c>
      <c r="Q22" s="19">
        <v>0</v>
      </c>
      <c r="R22" s="19">
        <v>0</v>
      </c>
      <c r="S22" s="19">
        <v>0.09</v>
      </c>
      <c r="T22" s="19">
        <v>2.2200000000000002</v>
      </c>
      <c r="U22" s="19">
        <v>181.18</v>
      </c>
      <c r="V22" s="19">
        <v>336.32</v>
      </c>
      <c r="W22" s="19">
        <v>25.22</v>
      </c>
      <c r="X22" s="19">
        <v>152.30000000000001</v>
      </c>
      <c r="Y22" s="19">
        <v>232.81</v>
      </c>
      <c r="Z22" s="19">
        <v>5.07</v>
      </c>
      <c r="AA22" s="19">
        <v>0</v>
      </c>
      <c r="AB22" s="19">
        <v>1734.62</v>
      </c>
      <c r="AC22" s="19">
        <v>361.66</v>
      </c>
      <c r="AD22" s="19">
        <v>4.7300000000000004</v>
      </c>
      <c r="AE22" s="19">
        <v>0.27</v>
      </c>
      <c r="AF22" s="19">
        <v>0.15</v>
      </c>
      <c r="AG22" s="19">
        <v>2.95</v>
      </c>
      <c r="AH22" s="19">
        <v>6.25</v>
      </c>
      <c r="AI22" s="19">
        <v>1.08</v>
      </c>
      <c r="AJ22" s="16">
        <v>0</v>
      </c>
      <c r="AK22" s="16">
        <v>466.49</v>
      </c>
      <c r="AL22" s="16">
        <v>363.96</v>
      </c>
      <c r="AM22" s="16">
        <v>587.29999999999995</v>
      </c>
      <c r="AN22" s="16">
        <v>418.95</v>
      </c>
      <c r="AO22" s="16">
        <v>250.59</v>
      </c>
      <c r="AP22" s="16">
        <v>316.75</v>
      </c>
      <c r="AQ22" s="16">
        <v>141.44999999999999</v>
      </c>
      <c r="AR22" s="16">
        <v>466.02</v>
      </c>
      <c r="AS22" s="16">
        <v>459.55</v>
      </c>
      <c r="AT22" s="16">
        <v>878.68</v>
      </c>
      <c r="AU22" s="16">
        <v>880.56</v>
      </c>
      <c r="AV22" s="16">
        <v>235.9</v>
      </c>
      <c r="AW22" s="16">
        <v>565.30999999999995</v>
      </c>
      <c r="AX22" s="16">
        <v>1798.8</v>
      </c>
      <c r="AY22" s="16">
        <v>0</v>
      </c>
      <c r="AZ22" s="16">
        <v>394.24</v>
      </c>
      <c r="BA22" s="16">
        <v>477.25</v>
      </c>
      <c r="BB22" s="16">
        <v>337.73</v>
      </c>
      <c r="BC22" s="16">
        <v>258.88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0.01</v>
      </c>
      <c r="BJ22" s="16">
        <v>0</v>
      </c>
      <c r="BK22" s="16">
        <v>0.88</v>
      </c>
      <c r="BL22" s="16">
        <v>0</v>
      </c>
      <c r="BM22" s="16">
        <v>0.35</v>
      </c>
      <c r="BN22" s="16">
        <v>0.03</v>
      </c>
      <c r="BO22" s="16">
        <v>0.06</v>
      </c>
      <c r="BP22" s="16">
        <v>0</v>
      </c>
      <c r="BQ22" s="16">
        <v>0</v>
      </c>
      <c r="BR22" s="16">
        <v>0.01</v>
      </c>
      <c r="BS22" s="16">
        <v>2.66</v>
      </c>
      <c r="BT22" s="16">
        <v>0.01</v>
      </c>
      <c r="BU22" s="16">
        <v>0</v>
      </c>
      <c r="BV22" s="16">
        <v>6.19</v>
      </c>
      <c r="BW22" s="16">
        <v>7.0000000000000007E-2</v>
      </c>
      <c r="BX22" s="16">
        <v>0</v>
      </c>
      <c r="BY22" s="16">
        <v>0</v>
      </c>
      <c r="BZ22" s="16">
        <v>0</v>
      </c>
      <c r="CA22" s="16">
        <v>0</v>
      </c>
      <c r="CB22" s="16">
        <v>168.92</v>
      </c>
      <c r="CC22" s="20"/>
      <c r="CD22" s="20"/>
      <c r="CE22" s="16">
        <v>289.10000000000002</v>
      </c>
      <c r="CF22" s="16"/>
      <c r="CG22" s="16">
        <v>27.44</v>
      </c>
      <c r="CH22" s="16">
        <v>17.440000000000001</v>
      </c>
      <c r="CI22" s="16">
        <v>22.44</v>
      </c>
      <c r="CJ22" s="16">
        <v>3942.87</v>
      </c>
      <c r="CK22" s="16">
        <v>1852.47</v>
      </c>
      <c r="CL22" s="16">
        <v>2897.67</v>
      </c>
      <c r="CM22" s="16">
        <v>57.05</v>
      </c>
      <c r="CN22" s="16">
        <v>37.340000000000003</v>
      </c>
      <c r="CO22" s="16">
        <v>47.19</v>
      </c>
      <c r="CP22" s="16">
        <v>0</v>
      </c>
      <c r="CQ22" s="16">
        <v>0.45</v>
      </c>
      <c r="CR22" s="67"/>
    </row>
    <row r="23" spans="1:96" s="21" customFormat="1" ht="47.25" x14ac:dyDescent="0.25">
      <c r="A23" s="17" t="str">
        <f>"37/10"</f>
        <v>37/10</v>
      </c>
      <c r="B23" s="18" t="s">
        <v>113</v>
      </c>
      <c r="C23" s="19" t="str">
        <f>"200"</f>
        <v>200</v>
      </c>
      <c r="D23" s="19">
        <v>0.24</v>
      </c>
      <c r="E23" s="19">
        <v>0</v>
      </c>
      <c r="F23" s="19">
        <v>0.1</v>
      </c>
      <c r="G23" s="19">
        <v>0.1</v>
      </c>
      <c r="H23" s="19">
        <v>19.489999999999998</v>
      </c>
      <c r="I23" s="19">
        <v>74.317769999999996</v>
      </c>
      <c r="J23" s="19">
        <v>0.02</v>
      </c>
      <c r="K23" s="19">
        <v>0</v>
      </c>
      <c r="L23" s="19">
        <v>0</v>
      </c>
      <c r="M23" s="19">
        <v>0</v>
      </c>
      <c r="N23" s="19">
        <v>17.52</v>
      </c>
      <c r="O23" s="19">
        <v>0.43</v>
      </c>
      <c r="P23" s="19">
        <v>1.54</v>
      </c>
      <c r="Q23" s="19">
        <v>0</v>
      </c>
      <c r="R23" s="19">
        <v>0</v>
      </c>
      <c r="S23" s="19">
        <v>0.35</v>
      </c>
      <c r="T23" s="19">
        <v>0.35</v>
      </c>
      <c r="U23" s="19">
        <v>0.89</v>
      </c>
      <c r="V23" s="19">
        <v>3.86</v>
      </c>
      <c r="W23" s="19">
        <v>4.51</v>
      </c>
      <c r="X23" s="19">
        <v>1.1399999999999999</v>
      </c>
      <c r="Y23" s="19">
        <v>1.1200000000000001</v>
      </c>
      <c r="Z23" s="19">
        <v>0.23</v>
      </c>
      <c r="AA23" s="19">
        <v>0</v>
      </c>
      <c r="AB23" s="19">
        <v>351</v>
      </c>
      <c r="AC23" s="19">
        <v>65.099999999999994</v>
      </c>
      <c r="AD23" s="19">
        <v>0.26</v>
      </c>
      <c r="AE23" s="19">
        <v>0.01</v>
      </c>
      <c r="AF23" s="19">
        <v>0.02</v>
      </c>
      <c r="AG23" s="19">
        <v>0.08</v>
      </c>
      <c r="AH23" s="19">
        <v>0.11</v>
      </c>
      <c r="AI23" s="19">
        <v>39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239.02</v>
      </c>
      <c r="CC23" s="20"/>
      <c r="CD23" s="20"/>
      <c r="CE23" s="16">
        <v>58.5</v>
      </c>
      <c r="CF23" s="16"/>
      <c r="CG23" s="16">
        <v>6.24</v>
      </c>
      <c r="CH23" s="16">
        <v>6.24</v>
      </c>
      <c r="CI23" s="16">
        <v>6.24</v>
      </c>
      <c r="CJ23" s="16">
        <v>617.5</v>
      </c>
      <c r="CK23" s="16">
        <v>230.9</v>
      </c>
      <c r="CL23" s="16">
        <v>424.2</v>
      </c>
      <c r="CM23" s="16">
        <v>51.96</v>
      </c>
      <c r="CN23" s="16">
        <v>30.99</v>
      </c>
      <c r="CO23" s="16">
        <v>41.47</v>
      </c>
      <c r="CP23" s="16">
        <v>15</v>
      </c>
      <c r="CQ23" s="16">
        <v>0</v>
      </c>
      <c r="CR23" s="67"/>
    </row>
    <row r="24" spans="1:96" s="16" customFormat="1" ht="63" x14ac:dyDescent="0.25">
      <c r="A24" s="17" t="str">
        <f>"18/1"</f>
        <v>18/1</v>
      </c>
      <c r="B24" s="18" t="s">
        <v>114</v>
      </c>
      <c r="C24" s="19" t="str">
        <f>"100"</f>
        <v>100</v>
      </c>
      <c r="D24" s="19">
        <v>1.3</v>
      </c>
      <c r="E24" s="19">
        <v>0</v>
      </c>
      <c r="F24" s="19">
        <v>5.95</v>
      </c>
      <c r="G24" s="19">
        <v>5.95</v>
      </c>
      <c r="H24" s="19">
        <v>21.27</v>
      </c>
      <c r="I24" s="19">
        <v>135.98244799999998</v>
      </c>
      <c r="J24" s="19">
        <v>0.75</v>
      </c>
      <c r="K24" s="19">
        <v>3.9</v>
      </c>
      <c r="L24" s="19">
        <v>0</v>
      </c>
      <c r="M24" s="19">
        <v>0</v>
      </c>
      <c r="N24" s="19">
        <v>18.77</v>
      </c>
      <c r="O24" s="19">
        <v>0.15</v>
      </c>
      <c r="P24" s="19">
        <v>2.35</v>
      </c>
      <c r="Q24" s="19">
        <v>0</v>
      </c>
      <c r="R24" s="19">
        <v>0</v>
      </c>
      <c r="S24" s="19">
        <v>0.22</v>
      </c>
      <c r="T24" s="19">
        <v>1.31</v>
      </c>
      <c r="U24" s="19">
        <v>15.24</v>
      </c>
      <c r="V24" s="19">
        <v>145.07</v>
      </c>
      <c r="W24" s="19">
        <v>19.61</v>
      </c>
      <c r="X24" s="19">
        <v>27.56</v>
      </c>
      <c r="Y24" s="19">
        <v>40</v>
      </c>
      <c r="Z24" s="19">
        <v>0.51</v>
      </c>
      <c r="AA24" s="19">
        <v>0</v>
      </c>
      <c r="AB24" s="19">
        <v>8702.4</v>
      </c>
      <c r="AC24" s="19">
        <v>1480</v>
      </c>
      <c r="AD24" s="19">
        <v>2.94</v>
      </c>
      <c r="AE24" s="19">
        <v>0.04</v>
      </c>
      <c r="AF24" s="19">
        <v>0.05</v>
      </c>
      <c r="AG24" s="19">
        <v>0.73</v>
      </c>
      <c r="AH24" s="19">
        <v>0.81</v>
      </c>
      <c r="AI24" s="19">
        <v>3.63</v>
      </c>
      <c r="AJ24" s="16">
        <v>0</v>
      </c>
      <c r="AK24" s="16">
        <v>31.18</v>
      </c>
      <c r="AL24" s="16">
        <v>25.38</v>
      </c>
      <c r="AM24" s="16">
        <v>31.91</v>
      </c>
      <c r="AN24" s="16">
        <v>27.56</v>
      </c>
      <c r="AO24" s="16">
        <v>6.53</v>
      </c>
      <c r="AP24" s="16">
        <v>23.21</v>
      </c>
      <c r="AQ24" s="16">
        <v>5.8</v>
      </c>
      <c r="AR24" s="16">
        <v>22.48</v>
      </c>
      <c r="AS24" s="16">
        <v>34.81</v>
      </c>
      <c r="AT24" s="16">
        <v>29.73</v>
      </c>
      <c r="AU24" s="16">
        <v>97.9</v>
      </c>
      <c r="AV24" s="16">
        <v>10.15</v>
      </c>
      <c r="AW24" s="16">
        <v>21.03</v>
      </c>
      <c r="AX24" s="16">
        <v>170.42</v>
      </c>
      <c r="AY24" s="16">
        <v>0</v>
      </c>
      <c r="AZ24" s="16">
        <v>21.76</v>
      </c>
      <c r="BA24" s="16">
        <v>23.93</v>
      </c>
      <c r="BB24" s="16">
        <v>13.05</v>
      </c>
      <c r="BC24" s="16">
        <v>8.6999999999999993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0.36</v>
      </c>
      <c r="BL24" s="16">
        <v>0</v>
      </c>
      <c r="BM24" s="16">
        <v>0.24</v>
      </c>
      <c r="BN24" s="16">
        <v>0.02</v>
      </c>
      <c r="BO24" s="16">
        <v>0.04</v>
      </c>
      <c r="BP24" s="16">
        <v>0</v>
      </c>
      <c r="BQ24" s="16">
        <v>0</v>
      </c>
      <c r="BR24" s="16">
        <v>0</v>
      </c>
      <c r="BS24" s="16">
        <v>1.39</v>
      </c>
      <c r="BT24" s="16">
        <v>0</v>
      </c>
      <c r="BU24" s="16">
        <v>0</v>
      </c>
      <c r="BV24" s="16">
        <v>3.47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68.930000000000007</v>
      </c>
      <c r="CC24" s="20"/>
      <c r="CD24" s="20"/>
      <c r="CE24" s="16">
        <v>1450.4</v>
      </c>
      <c r="CG24" s="16">
        <v>1.67</v>
      </c>
      <c r="CH24" s="16">
        <v>1.25</v>
      </c>
      <c r="CI24" s="16">
        <v>1.46</v>
      </c>
      <c r="CJ24" s="16">
        <v>206.85</v>
      </c>
      <c r="CK24" s="16">
        <v>51.94</v>
      </c>
      <c r="CL24" s="16">
        <v>129.38999999999999</v>
      </c>
      <c r="CM24" s="16">
        <v>1.19</v>
      </c>
      <c r="CN24" s="16">
        <v>0.72</v>
      </c>
      <c r="CO24" s="16">
        <v>0.95</v>
      </c>
      <c r="CP24" s="16">
        <v>1</v>
      </c>
      <c r="CQ24" s="16">
        <v>0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36.6</v>
      </c>
      <c r="E25" s="73">
        <v>11.07</v>
      </c>
      <c r="F25" s="73">
        <v>32.96</v>
      </c>
      <c r="G25" s="73">
        <v>30.86</v>
      </c>
      <c r="H25" s="73">
        <v>175.12</v>
      </c>
      <c r="I25" s="73">
        <v>1104.58</v>
      </c>
      <c r="J25" s="73">
        <v>4.79</v>
      </c>
      <c r="K25" s="73">
        <v>17.55</v>
      </c>
      <c r="L25" s="73">
        <v>0</v>
      </c>
      <c r="M25" s="73">
        <v>0</v>
      </c>
      <c r="N25" s="73">
        <v>45.25</v>
      </c>
      <c r="O25" s="73">
        <v>107.4</v>
      </c>
      <c r="P25" s="73">
        <v>22.48</v>
      </c>
      <c r="Q25" s="73">
        <v>0</v>
      </c>
      <c r="R25" s="73">
        <v>0</v>
      </c>
      <c r="S25" s="73">
        <v>1.46</v>
      </c>
      <c r="T25" s="73">
        <v>9.61</v>
      </c>
      <c r="U25" s="73">
        <v>862.02</v>
      </c>
      <c r="V25" s="73">
        <v>1312.83</v>
      </c>
      <c r="W25" s="73">
        <v>118.72</v>
      </c>
      <c r="X25" s="73">
        <v>257.45</v>
      </c>
      <c r="Y25" s="73">
        <v>555.79</v>
      </c>
      <c r="Z25" s="73">
        <v>10.61</v>
      </c>
      <c r="AA25" s="73">
        <v>11.7</v>
      </c>
      <c r="AB25" s="73">
        <v>12154.07</v>
      </c>
      <c r="AC25" s="73">
        <v>2177.63</v>
      </c>
      <c r="AD25" s="73">
        <v>15.35</v>
      </c>
      <c r="AE25" s="73">
        <v>0.72</v>
      </c>
      <c r="AF25" s="73">
        <v>0.4</v>
      </c>
      <c r="AG25" s="73">
        <v>7.34</v>
      </c>
      <c r="AH25" s="73">
        <v>16.13</v>
      </c>
      <c r="AI25" s="73">
        <v>49.51</v>
      </c>
      <c r="AJ25" s="74">
        <v>0</v>
      </c>
      <c r="AK25" s="74">
        <v>1767.74</v>
      </c>
      <c r="AL25" s="74">
        <v>1484.83</v>
      </c>
      <c r="AM25" s="74">
        <v>2473.5700000000002</v>
      </c>
      <c r="AN25" s="74">
        <v>2117.13</v>
      </c>
      <c r="AO25" s="74">
        <v>716.01</v>
      </c>
      <c r="AP25" s="74">
        <v>1385.15</v>
      </c>
      <c r="AQ25" s="74">
        <v>420.85</v>
      </c>
      <c r="AR25" s="74">
        <v>1156.18</v>
      </c>
      <c r="AS25" s="74">
        <v>1029.0999999999999</v>
      </c>
      <c r="AT25" s="74">
        <v>1689.28</v>
      </c>
      <c r="AU25" s="74">
        <v>1907.35</v>
      </c>
      <c r="AV25" s="74">
        <v>977.24</v>
      </c>
      <c r="AW25" s="74">
        <v>1133.3</v>
      </c>
      <c r="AX25" s="74">
        <v>4922.76</v>
      </c>
      <c r="AY25" s="74">
        <v>0</v>
      </c>
      <c r="AZ25" s="74">
        <v>1282.23</v>
      </c>
      <c r="BA25" s="74">
        <v>1039.6500000000001</v>
      </c>
      <c r="BB25" s="74">
        <v>727.98</v>
      </c>
      <c r="BC25" s="74">
        <v>493.86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0.01</v>
      </c>
      <c r="BJ25" s="74">
        <v>0</v>
      </c>
      <c r="BK25" s="74">
        <v>2.16</v>
      </c>
      <c r="BL25" s="74">
        <v>0</v>
      </c>
      <c r="BM25" s="74">
        <v>1.08</v>
      </c>
      <c r="BN25" s="74">
        <v>0.1</v>
      </c>
      <c r="BO25" s="74">
        <v>0.18</v>
      </c>
      <c r="BP25" s="74">
        <v>0</v>
      </c>
      <c r="BQ25" s="74">
        <v>0</v>
      </c>
      <c r="BR25" s="74">
        <v>0.03</v>
      </c>
      <c r="BS25" s="74">
        <v>6.99</v>
      </c>
      <c r="BT25" s="74">
        <v>0.01</v>
      </c>
      <c r="BU25" s="74">
        <v>0</v>
      </c>
      <c r="BV25" s="74">
        <v>16.97</v>
      </c>
      <c r="BW25" s="74">
        <v>0.16</v>
      </c>
      <c r="BX25" s="74">
        <v>0</v>
      </c>
      <c r="BY25" s="74">
        <v>0</v>
      </c>
      <c r="BZ25" s="74">
        <v>0</v>
      </c>
      <c r="CA25" s="74">
        <v>0</v>
      </c>
      <c r="CB25" s="74">
        <v>883.95</v>
      </c>
      <c r="CC25" s="70"/>
      <c r="CD25" s="70">
        <f>$I$25/$I$26*100</f>
        <v>65.080954962173877</v>
      </c>
      <c r="CE25" s="74">
        <v>2037.38</v>
      </c>
      <c r="CF25" s="74"/>
      <c r="CG25" s="74">
        <v>234.81</v>
      </c>
      <c r="CH25" s="74">
        <v>80.8</v>
      </c>
      <c r="CI25" s="74">
        <v>157.81</v>
      </c>
      <c r="CJ25" s="74">
        <v>9937.09</v>
      </c>
      <c r="CK25" s="74">
        <v>4200.5200000000004</v>
      </c>
      <c r="CL25" s="74">
        <v>7068.81</v>
      </c>
      <c r="CM25" s="74">
        <v>213.51</v>
      </c>
      <c r="CN25" s="74">
        <v>132.63</v>
      </c>
      <c r="CO25" s="74">
        <v>173.19</v>
      </c>
      <c r="CP25" s="74">
        <v>16</v>
      </c>
      <c r="CQ25" s="74">
        <v>1.45</v>
      </c>
    </row>
    <row r="26" spans="1:96" s="22" customFormat="1" x14ac:dyDescent="0.25">
      <c r="A26" s="71"/>
      <c r="B26" s="72" t="s">
        <v>116</v>
      </c>
      <c r="C26" s="73"/>
      <c r="D26" s="73">
        <v>62.02</v>
      </c>
      <c r="E26" s="73">
        <v>30.59</v>
      </c>
      <c r="F26" s="73">
        <v>58.84</v>
      </c>
      <c r="G26" s="73">
        <v>42.66</v>
      </c>
      <c r="H26" s="73">
        <v>240.6</v>
      </c>
      <c r="I26" s="73">
        <v>1697.24</v>
      </c>
      <c r="J26" s="73">
        <v>10.89</v>
      </c>
      <c r="K26" s="73">
        <v>24.45</v>
      </c>
      <c r="L26" s="73">
        <v>0</v>
      </c>
      <c r="M26" s="73">
        <v>0</v>
      </c>
      <c r="N26" s="73">
        <v>65.400000000000006</v>
      </c>
      <c r="O26" s="73">
        <v>149.11000000000001</v>
      </c>
      <c r="P26" s="73">
        <v>26.09</v>
      </c>
      <c r="Q26" s="73">
        <v>0</v>
      </c>
      <c r="R26" s="73">
        <v>0</v>
      </c>
      <c r="S26" s="73">
        <v>2.5299999999999998</v>
      </c>
      <c r="T26" s="73">
        <v>14.11</v>
      </c>
      <c r="U26" s="73">
        <v>1791.41</v>
      </c>
      <c r="V26" s="73">
        <v>1844.82</v>
      </c>
      <c r="W26" s="73">
        <v>224.57</v>
      </c>
      <c r="X26" s="73">
        <v>290.66000000000003</v>
      </c>
      <c r="Y26" s="73">
        <v>863.31</v>
      </c>
      <c r="Z26" s="73">
        <v>16.760000000000002</v>
      </c>
      <c r="AA26" s="73">
        <v>239.71</v>
      </c>
      <c r="AB26" s="73">
        <v>12257.41</v>
      </c>
      <c r="AC26" s="73">
        <v>2577.9299999999998</v>
      </c>
      <c r="AD26" s="73">
        <v>21.95</v>
      </c>
      <c r="AE26" s="73">
        <v>0.89</v>
      </c>
      <c r="AF26" s="73">
        <v>0.97</v>
      </c>
      <c r="AG26" s="73">
        <v>8.4</v>
      </c>
      <c r="AH26" s="73">
        <v>23.68</v>
      </c>
      <c r="AI26" s="73">
        <v>60.29</v>
      </c>
      <c r="AJ26" s="74">
        <v>0</v>
      </c>
      <c r="AK26" s="74">
        <v>3187.43</v>
      </c>
      <c r="AL26" s="74">
        <v>2635.23</v>
      </c>
      <c r="AM26" s="74">
        <v>4545.78</v>
      </c>
      <c r="AN26" s="74">
        <v>3597.99</v>
      </c>
      <c r="AO26" s="74">
        <v>1424.12</v>
      </c>
      <c r="AP26" s="74">
        <v>2467.81</v>
      </c>
      <c r="AQ26" s="74">
        <v>781.03</v>
      </c>
      <c r="AR26" s="74">
        <v>2420.3000000000002</v>
      </c>
      <c r="AS26" s="74">
        <v>2276.54</v>
      </c>
      <c r="AT26" s="74">
        <v>3090.49</v>
      </c>
      <c r="AU26" s="74">
        <v>3976.38</v>
      </c>
      <c r="AV26" s="74">
        <v>1602.06</v>
      </c>
      <c r="AW26" s="74">
        <v>1969.05</v>
      </c>
      <c r="AX26" s="74">
        <v>9422.5499999999993</v>
      </c>
      <c r="AY26" s="74">
        <v>23.75</v>
      </c>
      <c r="AZ26" s="74">
        <v>2469.7399999999998</v>
      </c>
      <c r="BA26" s="74">
        <v>2688.6</v>
      </c>
      <c r="BB26" s="74">
        <v>1579.67</v>
      </c>
      <c r="BC26" s="74">
        <v>1046.97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2.82</v>
      </c>
      <c r="BL26" s="74">
        <v>0</v>
      </c>
      <c r="BM26" s="74">
        <v>1.47</v>
      </c>
      <c r="BN26" s="74">
        <v>0.12</v>
      </c>
      <c r="BO26" s="74">
        <v>0.24</v>
      </c>
      <c r="BP26" s="74">
        <v>0</v>
      </c>
      <c r="BQ26" s="74">
        <v>0</v>
      </c>
      <c r="BR26" s="74">
        <v>0.03</v>
      </c>
      <c r="BS26" s="74">
        <v>9.26</v>
      </c>
      <c r="BT26" s="74">
        <v>0.01</v>
      </c>
      <c r="BU26" s="74">
        <v>0</v>
      </c>
      <c r="BV26" s="74">
        <v>23.52</v>
      </c>
      <c r="BW26" s="74">
        <v>0.17</v>
      </c>
      <c r="BX26" s="74">
        <v>0</v>
      </c>
      <c r="BY26" s="74">
        <v>0</v>
      </c>
      <c r="BZ26" s="74">
        <v>0</v>
      </c>
      <c r="CA26" s="74">
        <v>0</v>
      </c>
      <c r="CB26" s="74">
        <v>1375.42</v>
      </c>
      <c r="CC26" s="70"/>
      <c r="CD26" s="70"/>
      <c r="CE26" s="74">
        <v>2282.61</v>
      </c>
      <c r="CF26" s="74"/>
      <c r="CG26" s="74">
        <v>296.55</v>
      </c>
      <c r="CH26" s="74">
        <v>120.25</v>
      </c>
      <c r="CI26" s="74">
        <v>208.4</v>
      </c>
      <c r="CJ26" s="74">
        <v>13972.6</v>
      </c>
      <c r="CK26" s="74">
        <v>6389.41</v>
      </c>
      <c r="CL26" s="74">
        <v>10181</v>
      </c>
      <c r="CM26" s="74">
        <v>288.51</v>
      </c>
      <c r="CN26" s="74">
        <v>182.94</v>
      </c>
      <c r="CO26" s="74">
        <v>236.15</v>
      </c>
      <c r="CP26" s="74">
        <v>26.01</v>
      </c>
      <c r="CQ26" s="74">
        <v>3.27</v>
      </c>
    </row>
    <row r="27" spans="1:96" ht="47.25" x14ac:dyDescent="0.25">
      <c r="A27" s="17"/>
      <c r="B27" s="18" t="s">
        <v>117</v>
      </c>
      <c r="C27" s="19"/>
      <c r="D27" s="19">
        <v>54</v>
      </c>
      <c r="E27" s="19">
        <v>0</v>
      </c>
      <c r="F27" s="19">
        <v>55.199999999999996</v>
      </c>
      <c r="G27" s="19">
        <v>0</v>
      </c>
      <c r="H27" s="19">
        <v>229.79999999999998</v>
      </c>
      <c r="I27" s="19">
        <v>1632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540</v>
      </c>
      <c r="AD27" s="19">
        <v>0</v>
      </c>
      <c r="AE27" s="19">
        <v>0.84</v>
      </c>
      <c r="AF27" s="19">
        <v>0.96</v>
      </c>
      <c r="AG27" s="19"/>
      <c r="AH27" s="19"/>
      <c r="AI27" s="19">
        <v>42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8.0200000000000031</v>
      </c>
      <c r="E28" s="19">
        <f t="shared" si="0"/>
        <v>30.59</v>
      </c>
      <c r="F28" s="19">
        <f t="shared" si="0"/>
        <v>3.6400000000000077</v>
      </c>
      <c r="G28" s="19">
        <f t="shared" si="0"/>
        <v>42.66</v>
      </c>
      <c r="H28" s="19">
        <f t="shared" si="0"/>
        <v>10.800000000000011</v>
      </c>
      <c r="I28" s="19">
        <f t="shared" si="0"/>
        <v>65.240000000000009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1844.82</v>
      </c>
      <c r="W28" s="19">
        <f t="shared" si="1"/>
        <v>224.57</v>
      </c>
      <c r="X28" s="19">
        <f t="shared" si="1"/>
        <v>290.66000000000003</v>
      </c>
      <c r="Y28" s="19">
        <f t="shared" si="1"/>
        <v>863.31</v>
      </c>
      <c r="Z28" s="19">
        <f t="shared" si="1"/>
        <v>16.760000000000002</v>
      </c>
      <c r="AA28" s="19">
        <f t="shared" si="1"/>
        <v>239.71</v>
      </c>
      <c r="AB28" s="19">
        <f t="shared" si="1"/>
        <v>12257.41</v>
      </c>
      <c r="AC28" s="19">
        <f t="shared" si="1"/>
        <v>2037.9299999999998</v>
      </c>
      <c r="AD28" s="19">
        <f t="shared" si="1"/>
        <v>21.95</v>
      </c>
      <c r="AE28" s="19">
        <f t="shared" si="1"/>
        <v>5.0000000000000044E-2</v>
      </c>
      <c r="AF28" s="19">
        <f t="shared" si="1"/>
        <v>1.0000000000000009E-2</v>
      </c>
      <c r="AG28" s="19"/>
      <c r="AH28" s="19"/>
      <c r="AI28" s="19">
        <f>AI26-AI27</f>
        <v>18.29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208.4</v>
      </c>
      <c r="CJ28" s="16"/>
      <c r="CK28" s="16"/>
      <c r="CL28" s="16">
        <f>CL26-CL27</f>
        <v>10181</v>
      </c>
      <c r="CM28" s="16"/>
      <c r="CN28" s="16"/>
      <c r="CO28" s="16">
        <f>CO26-CO27</f>
        <v>236.15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15</v>
      </c>
      <c r="E29" s="19"/>
      <c r="F29" s="19">
        <v>32</v>
      </c>
      <c r="G29" s="19"/>
      <c r="H29" s="19">
        <v>53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x14ac:dyDescent="0.25">
      <c r="A4" s="30" t="s">
        <v>101</v>
      </c>
      <c r="B4" s="31" t="s">
        <v>135</v>
      </c>
      <c r="C4" s="64" t="s">
        <v>122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152</v>
      </c>
      <c r="D5" s="39" t="s">
        <v>103</v>
      </c>
      <c r="E5" s="40">
        <v>200</v>
      </c>
      <c r="F5" s="41"/>
      <c r="G5" s="40">
        <v>20.530314146341471</v>
      </c>
      <c r="H5" s="40">
        <v>0.12</v>
      </c>
      <c r="I5" s="40">
        <v>0.02</v>
      </c>
      <c r="J5" s="42">
        <v>5.0599999999999996</v>
      </c>
    </row>
    <row r="6" spans="1:10" ht="30" x14ac:dyDescent="0.25">
      <c r="A6" s="37"/>
      <c r="B6" s="43" t="s">
        <v>136</v>
      </c>
      <c r="C6" s="65" t="s">
        <v>153</v>
      </c>
      <c r="D6" s="39" t="s">
        <v>104</v>
      </c>
      <c r="E6" s="40">
        <v>200</v>
      </c>
      <c r="F6" s="41"/>
      <c r="G6" s="40">
        <v>267.26346000000001</v>
      </c>
      <c r="H6" s="40">
        <v>17.91</v>
      </c>
      <c r="I6" s="40">
        <v>21.33</v>
      </c>
      <c r="J6" s="42">
        <v>0.96</v>
      </c>
    </row>
    <row r="7" spans="1:10" x14ac:dyDescent="0.25">
      <c r="A7" s="37"/>
      <c r="B7" s="43" t="s">
        <v>137</v>
      </c>
      <c r="C7" s="65" t="s">
        <v>154</v>
      </c>
      <c r="D7" s="39" t="s">
        <v>105</v>
      </c>
      <c r="E7" s="40">
        <v>70</v>
      </c>
      <c r="F7" s="41"/>
      <c r="G7" s="40">
        <v>211.40683273266663</v>
      </c>
      <c r="H7" s="40">
        <v>5.67</v>
      </c>
      <c r="I7" s="40">
        <v>3.99</v>
      </c>
      <c r="J7" s="42">
        <v>38.479999999999997</v>
      </c>
    </row>
    <row r="8" spans="1:10" x14ac:dyDescent="0.25">
      <c r="A8" s="37"/>
      <c r="B8" s="43" t="s">
        <v>138</v>
      </c>
      <c r="C8" s="65" t="s">
        <v>122</v>
      </c>
      <c r="D8" s="39" t="s">
        <v>106</v>
      </c>
      <c r="E8" s="40">
        <v>100</v>
      </c>
      <c r="F8" s="41"/>
      <c r="G8" s="40">
        <v>48.68</v>
      </c>
      <c r="H8" s="40">
        <v>0.4</v>
      </c>
      <c r="I8" s="40">
        <v>0.4</v>
      </c>
      <c r="J8" s="42">
        <v>11.6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140</v>
      </c>
      <c r="C14" s="66" t="s">
        <v>122</v>
      </c>
      <c r="D14" s="53" t="s">
        <v>102</v>
      </c>
      <c r="E14" s="54">
        <v>40</v>
      </c>
      <c r="F14" s="55"/>
      <c r="G14" s="54">
        <v>89.560399999999987</v>
      </c>
      <c r="H14" s="54">
        <v>2.64</v>
      </c>
      <c r="I14" s="54">
        <v>0.26</v>
      </c>
      <c r="J14" s="56">
        <v>18.760000000000002</v>
      </c>
    </row>
    <row r="15" spans="1:10" x14ac:dyDescent="0.25">
      <c r="A15" s="37"/>
      <c r="B15" s="43" t="s">
        <v>141</v>
      </c>
      <c r="C15" s="65" t="s">
        <v>122</v>
      </c>
      <c r="D15" s="39" t="s">
        <v>109</v>
      </c>
      <c r="E15" s="40">
        <v>60</v>
      </c>
      <c r="F15" s="41"/>
      <c r="G15" s="40">
        <v>116.02799999999999</v>
      </c>
      <c r="H15" s="40">
        <v>3.96</v>
      </c>
      <c r="I15" s="40">
        <v>0.72</v>
      </c>
      <c r="J15" s="42">
        <v>25.02</v>
      </c>
    </row>
    <row r="16" spans="1:10" x14ac:dyDescent="0.25">
      <c r="A16" s="37"/>
      <c r="B16" s="43" t="s">
        <v>142</v>
      </c>
      <c r="C16" s="65" t="s">
        <v>155</v>
      </c>
      <c r="D16" s="39" t="s">
        <v>110</v>
      </c>
      <c r="E16" s="40">
        <v>250</v>
      </c>
      <c r="F16" s="41"/>
      <c r="G16" s="40">
        <v>164.05552</v>
      </c>
      <c r="H16" s="40">
        <v>5.54</v>
      </c>
      <c r="I16" s="40">
        <v>5.56</v>
      </c>
      <c r="J16" s="42">
        <v>24.31</v>
      </c>
    </row>
    <row r="17" spans="1:10" x14ac:dyDescent="0.25">
      <c r="A17" s="37"/>
      <c r="B17" s="43" t="s">
        <v>143</v>
      </c>
      <c r="C17" s="65" t="s">
        <v>156</v>
      </c>
      <c r="D17" s="39" t="s">
        <v>111</v>
      </c>
      <c r="E17" s="40">
        <v>130</v>
      </c>
      <c r="F17" s="41"/>
      <c r="G17" s="40">
        <v>186.66530000000003</v>
      </c>
      <c r="H17" s="40">
        <v>12.66</v>
      </c>
      <c r="I17" s="40">
        <v>10</v>
      </c>
      <c r="J17" s="42">
        <v>11.6</v>
      </c>
    </row>
    <row r="18" spans="1:10" x14ac:dyDescent="0.25">
      <c r="A18" s="37"/>
      <c r="B18" s="43" t="s">
        <v>144</v>
      </c>
      <c r="C18" s="65" t="s">
        <v>157</v>
      </c>
      <c r="D18" s="39" t="s">
        <v>112</v>
      </c>
      <c r="E18" s="40">
        <v>180</v>
      </c>
      <c r="F18" s="41"/>
      <c r="G18" s="40">
        <v>337.96693080000006</v>
      </c>
      <c r="H18" s="40">
        <v>10.26</v>
      </c>
      <c r="I18" s="40">
        <v>10.36</v>
      </c>
      <c r="J18" s="42">
        <v>54.67</v>
      </c>
    </row>
    <row r="19" spans="1:10" x14ac:dyDescent="0.25">
      <c r="A19" s="37"/>
      <c r="B19" s="43" t="s">
        <v>145</v>
      </c>
      <c r="C19" s="65" t="s">
        <v>158</v>
      </c>
      <c r="D19" s="39" t="s">
        <v>113</v>
      </c>
      <c r="E19" s="40">
        <v>200</v>
      </c>
      <c r="F19" s="41"/>
      <c r="G19" s="40">
        <v>74.317769999999996</v>
      </c>
      <c r="H19" s="40">
        <v>0.24</v>
      </c>
      <c r="I19" s="40">
        <v>0.1</v>
      </c>
      <c r="J19" s="42">
        <v>19.489999999999998</v>
      </c>
    </row>
    <row r="20" spans="1:10" ht="30" x14ac:dyDescent="0.25">
      <c r="A20" s="37"/>
      <c r="B20" s="43" t="s">
        <v>146</v>
      </c>
      <c r="C20" s="65" t="s">
        <v>159</v>
      </c>
      <c r="D20" s="39" t="s">
        <v>114</v>
      </c>
      <c r="E20" s="40">
        <v>100</v>
      </c>
      <c r="F20" s="41"/>
      <c r="G20" s="40">
        <v>135.98244799999998</v>
      </c>
      <c r="H20" s="40">
        <v>1.3</v>
      </c>
      <c r="I20" s="40">
        <v>5.95</v>
      </c>
      <c r="J20" s="42">
        <v>21.27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45173.355497685188</v>
      </c>
    </row>
    <row r="2" spans="1:2" x14ac:dyDescent="0.2">
      <c r="A2" t="s">
        <v>80</v>
      </c>
      <c r="B2" s="13">
        <v>45176.604398148149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04.09.2023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2023-10-12T05:44:14Z</cp:lastPrinted>
  <dcterms:created xsi:type="dcterms:W3CDTF">2002-09-22T07:35:02Z</dcterms:created>
  <dcterms:modified xsi:type="dcterms:W3CDTF">2023-10-12T05:44:15Z</dcterms:modified>
</cp:coreProperties>
</file>