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1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'01.09.2023'!$A$3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<sst xmlns="http://schemas.openxmlformats.org/spreadsheetml/2006/main" count="190" uniqueCount="161">
  <si>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</si>
  <si>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</si>
  <si>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</si>
  <si>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</si>
  <si>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</si>
  <si>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</si>
  <si>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</si>
  <si>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</si>
  <si>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</si>
  <si>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</si>
  <si>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</si>
  <si>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</si>
  <si>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</si>
  <si>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</si>
  <si>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</si>
  <si>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</si>
  <si>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</si>
  <si>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</si>
  <si>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</si>
  <si>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</si>
  <si>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</si>
  <si>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</si>
  <si>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</si>
  <si>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</si>
  <si>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</si>
  <si>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</si>
  <si>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</si>
  <si>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</si>
  <si>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</si>
  <si>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</si>
  <si>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</si>
  <si>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</si>
  <si>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</si>
  <si>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</si>
  <si>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</si>
  <si>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</si>
  <si>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</si>
  <si>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</si>
  <si>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</si>
  <si>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</si>
  <si>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</si>
  <si>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</si>
  <si>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</si>
  <si>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</si>
  <si>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</si>
  <si>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</si>
  <si>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</si>
  <si>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</si>
  <si>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</si>
  <si>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</si>
  <si>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</si>
  <si>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</si>
  <si>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</si>
  <si>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</si>
  <si>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</si>
  <si>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</si>
  <si>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</si>
  <si>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</si>
  <si>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</si>
  <si>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</si>
  <si>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</si>
  <si>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</si>
  <si>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</si>
  <si>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</si>
  <si>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</si>
  <si>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</si>
  <si>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</si>
  <si>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</si>
  <si>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</si>
  <si>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</si>
  <si>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</si>
  <si>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</si>
  <si>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</si>
  <si>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</si>
  <si>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</si>
  <si>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</si>
  <si>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</si>
  <si>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</si>
  <si>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</si>
  <si>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</si>
  <si>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</si>
  <si>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</si>
  <si>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</si>
  <si>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</si>
  <si>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</si>
  <si>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</si>
  <si>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</si>
  <si>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</si>
  <si>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</si>
  <si>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</si>
  <si>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</si>
  <si>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</si>
  <si>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</si>
  <si>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</si>
  <si>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</si>
  <si>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</si>
  <si>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</si>
  <si>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</si>
  <si>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</si>
  <si>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</si>
  <si>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</si>
  <si>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</si>
  <si>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Хлеб пшеничный</t>
  </si>
  <si>
    <t>Чай с лимоном (вариант 2)</t>
  </si>
  <si>
    <t>Каша геркулесовая безмолочная с маслом растительным(300 г)</t>
  </si>
  <si>
    <t>Яйцо отварное</t>
  </si>
  <si>
    <t>Мандарины</t>
  </si>
  <si>
    <t>Итого за 'Завтрак'</t>
  </si>
  <si>
    <t>Обед</t>
  </si>
  <si>
    <t>Хлеб ржаной</t>
  </si>
  <si>
    <t>Салат из отварной свеклы с растительным маслом</t>
  </si>
  <si>
    <t>Рассольник</t>
  </si>
  <si>
    <t>Макаронные изделия отварные</t>
  </si>
  <si>
    <t>Компот из яблок и изюма</t>
  </si>
  <si>
    <t>Тефтели рыбные с рисом в соусе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</si>
  <si>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</si>
  <si>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</si>
  <si>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</si>
  <si>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</si>
  <si>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</si>
  <si>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01.09.2023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</si>
  <si>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</si>
  <si>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</si>
  <si>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</si>
  <si>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</si>
  <si>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</si>
  <si>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</si>
  <si>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</si>
  <si>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</si>
  <si>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</si>
  <si>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</si>
  <si>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</si>
  <si>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</si>
  <si>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</si>
  <si>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</si>
  <si>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</si>
  <si>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</si>
  <si>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</si>
  <si>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</si>
  <si>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</si>
  <si>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</si>
  <si>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</si>
  <si>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</si>
  <si>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</si>
  <si>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</si>
  <si>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</si>
  <si>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</si>
  <si>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</si>
  <si>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</si>
  <si>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</si>
  <si>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</si>
  <si>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</si>
  <si>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</si>
  <si>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8/4</t>
  </si>
  <si>
    <t>1/6</t>
  </si>
  <si>
    <t>32/1</t>
  </si>
  <si>
    <t>9/2</t>
  </si>
  <si>
    <t>46/3</t>
  </si>
  <si>
    <t>4/10</t>
  </si>
  <si>
    <t>19/7</t>
  </si>
  <si>
    <t>МЕНЮ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</si>
</sst>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A8" sqref="A8:CQ29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"1 сентября 2023 г."</f>
        <v>1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"50"</f>
        <v>50</v>
      </c>
      <c r="D11" s="19">
        <v>3.31</v>
      </c>
      <c r="E11" s="19">
        <v>0</v>
      </c>
      <c r="F11" s="19">
        <v>0.33</v>
      </c>
      <c r="G11" s="19">
        <v>0.33</v>
      </c>
      <c r="H11" s="19">
        <v>23.45</v>
      </c>
      <c r="I11" s="19">
        <v>111.95049999999998</v>
      </c>
      <c r="J11" s="19">
        <v>0</v>
      </c>
      <c r="K11" s="19">
        <v>0</v>
      </c>
      <c r="L11" s="19">
        <v>0</v>
      </c>
      <c r="M11" s="19">
        <v>0</v>
      </c>
      <c r="N11" s="19">
        <v>0.55000000000000004</v>
      </c>
      <c r="O11" s="19">
        <v>22.8</v>
      </c>
      <c r="P11" s="19">
        <v>0.1</v>
      </c>
      <c r="Q11" s="19">
        <v>0</v>
      </c>
      <c r="R11" s="19">
        <v>0</v>
      </c>
      <c r="S11" s="19">
        <v>0</v>
      </c>
      <c r="T11" s="19">
        <v>0.9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159.65</v>
      </c>
      <c r="AL11" s="16">
        <v>166.17</v>
      </c>
      <c r="AM11" s="16">
        <v>254.48</v>
      </c>
      <c r="AN11" s="16">
        <v>84.39</v>
      </c>
      <c r="AO11" s="16">
        <v>50.03</v>
      </c>
      <c r="AP11" s="16">
        <v>100.05</v>
      </c>
      <c r="AQ11" s="16">
        <v>37.85</v>
      </c>
      <c r="AR11" s="16">
        <v>180.96</v>
      </c>
      <c r="AS11" s="16">
        <v>112.23</v>
      </c>
      <c r="AT11" s="16">
        <v>156.6</v>
      </c>
      <c r="AU11" s="16">
        <v>129.19999999999999</v>
      </c>
      <c r="AV11" s="16">
        <v>67.86</v>
      </c>
      <c r="AW11" s="16">
        <v>120.06</v>
      </c>
      <c r="AX11" s="16">
        <v>1003.98</v>
      </c>
      <c r="AY11" s="16">
        <v>0</v>
      </c>
      <c r="AZ11" s="16">
        <v>327.12</v>
      </c>
      <c r="BA11" s="16">
        <v>142.25</v>
      </c>
      <c r="BB11" s="16">
        <v>94.4</v>
      </c>
      <c r="BC11" s="16">
        <v>74.819999999999993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0.04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0.03</v>
      </c>
      <c r="BT11" s="16">
        <v>0</v>
      </c>
      <c r="BU11" s="16">
        <v>0</v>
      </c>
      <c r="BV11" s="16">
        <v>0.14000000000000001</v>
      </c>
      <c r="BW11" s="16">
        <v>0.01</v>
      </c>
      <c r="BX11" s="16">
        <v>0</v>
      </c>
      <c r="BY11" s="16">
        <v>0</v>
      </c>
      <c r="BZ11" s="16">
        <v>0</v>
      </c>
      <c r="CA11" s="16">
        <v>0</v>
      </c>
      <c r="CB11" s="16">
        <v>19.55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20.530314146341457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7"/>
    </row>
    <row r="13" spans="1:96" s="21" customFormat="1" ht="78.75" x14ac:dyDescent="0.25">
      <c r="A13" s="17" t="str">
        <f>"8/4"</f>
        <v>8/4</v>
      </c>
      <c r="B13" s="18" t="s">
        <v>104</v>
      </c>
      <c r="C13" s="19" t="str">
        <f>"300"</f>
        <v>300</v>
      </c>
      <c r="D13" s="19">
        <v>6.51</v>
      </c>
      <c r="E13" s="19">
        <v>0</v>
      </c>
      <c r="F13" s="19">
        <v>10.62</v>
      </c>
      <c r="G13" s="19">
        <v>10.62</v>
      </c>
      <c r="H13" s="19">
        <v>40.409999999999997</v>
      </c>
      <c r="I13" s="19">
        <v>278.92664399999995</v>
      </c>
      <c r="J13" s="19">
        <v>1.69</v>
      </c>
      <c r="K13" s="19">
        <v>4.88</v>
      </c>
      <c r="L13" s="19">
        <v>0</v>
      </c>
      <c r="M13" s="19">
        <v>0</v>
      </c>
      <c r="N13" s="19">
        <v>6.5</v>
      </c>
      <c r="O13" s="19">
        <v>30.83</v>
      </c>
      <c r="P13" s="19">
        <v>3.08</v>
      </c>
      <c r="Q13" s="19">
        <v>0</v>
      </c>
      <c r="R13" s="19">
        <v>0</v>
      </c>
      <c r="S13" s="19">
        <v>0</v>
      </c>
      <c r="T13" s="19">
        <v>1.67</v>
      </c>
      <c r="U13" s="19">
        <v>298.17</v>
      </c>
      <c r="V13" s="19">
        <v>176.66</v>
      </c>
      <c r="W13" s="19">
        <v>30.09</v>
      </c>
      <c r="X13" s="19">
        <v>66.33</v>
      </c>
      <c r="Y13" s="19">
        <v>165.38</v>
      </c>
      <c r="Z13" s="19">
        <v>1.92</v>
      </c>
      <c r="AA13" s="19">
        <v>0</v>
      </c>
      <c r="AB13" s="19">
        <v>0</v>
      </c>
      <c r="AC13" s="19">
        <v>0</v>
      </c>
      <c r="AD13" s="19">
        <v>4.16</v>
      </c>
      <c r="AE13" s="19">
        <v>0.21</v>
      </c>
      <c r="AF13" s="19">
        <v>0.05</v>
      </c>
      <c r="AG13" s="19">
        <v>0.46</v>
      </c>
      <c r="AH13" s="19">
        <v>2.48</v>
      </c>
      <c r="AI13" s="19">
        <v>0</v>
      </c>
      <c r="AJ13" s="16">
        <v>0</v>
      </c>
      <c r="AK13" s="16">
        <v>296.35000000000002</v>
      </c>
      <c r="AL13" s="16">
        <v>210.62</v>
      </c>
      <c r="AM13" s="16">
        <v>336.04</v>
      </c>
      <c r="AN13" s="16">
        <v>222.26</v>
      </c>
      <c r="AO13" s="16">
        <v>64.56</v>
      </c>
      <c r="AP13" s="16">
        <v>201.1</v>
      </c>
      <c r="AQ13" s="16">
        <v>103.19</v>
      </c>
      <c r="AR13" s="16">
        <v>284.18</v>
      </c>
      <c r="AS13" s="16">
        <v>257.19</v>
      </c>
      <c r="AT13" s="16">
        <v>389.49</v>
      </c>
      <c r="AU13" s="16">
        <v>484.75</v>
      </c>
      <c r="AV13" s="16">
        <v>129.12</v>
      </c>
      <c r="AW13" s="16">
        <v>539.25</v>
      </c>
      <c r="AX13" s="16">
        <v>1030.8800000000001</v>
      </c>
      <c r="AY13" s="16">
        <v>0</v>
      </c>
      <c r="AZ13" s="16">
        <v>339.22</v>
      </c>
      <c r="BA13" s="16">
        <v>272.01</v>
      </c>
      <c r="BB13" s="16">
        <v>234.44</v>
      </c>
      <c r="BC13" s="16">
        <v>149.22999999999999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0.01</v>
      </c>
      <c r="BJ13" s="16">
        <v>0</v>
      </c>
      <c r="BK13" s="16">
        <v>1.1499999999999999</v>
      </c>
      <c r="BL13" s="16">
        <v>0</v>
      </c>
      <c r="BM13" s="16">
        <v>0.33</v>
      </c>
      <c r="BN13" s="16">
        <v>0.02</v>
      </c>
      <c r="BO13" s="16">
        <v>0.05</v>
      </c>
      <c r="BP13" s="16">
        <v>0</v>
      </c>
      <c r="BQ13" s="16">
        <v>0</v>
      </c>
      <c r="BR13" s="16">
        <v>0</v>
      </c>
      <c r="BS13" s="16">
        <v>2.87</v>
      </c>
      <c r="BT13" s="16">
        <v>0</v>
      </c>
      <c r="BU13" s="16">
        <v>0</v>
      </c>
      <c r="BV13" s="16">
        <v>5.54</v>
      </c>
      <c r="BW13" s="16">
        <v>0.03</v>
      </c>
      <c r="BX13" s="16">
        <v>0</v>
      </c>
      <c r="BY13" s="16">
        <v>0</v>
      </c>
      <c r="BZ13" s="16">
        <v>0</v>
      </c>
      <c r="CA13" s="16">
        <v>0</v>
      </c>
      <c r="CB13" s="16">
        <v>276.5</v>
      </c>
      <c r="CC13" s="20"/>
      <c r="CD13" s="20"/>
      <c r="CE13" s="16">
        <v>0</v>
      </c>
      <c r="CF13" s="16"/>
      <c r="CG13" s="16">
        <v>26.4</v>
      </c>
      <c r="CH13" s="16">
        <v>12.8</v>
      </c>
      <c r="CI13" s="16">
        <v>19.600000000000001</v>
      </c>
      <c r="CJ13" s="16">
        <v>1535.27</v>
      </c>
      <c r="CK13" s="16">
        <v>739.67</v>
      </c>
      <c r="CL13" s="16">
        <v>1137.47</v>
      </c>
      <c r="CM13" s="16">
        <v>28.1</v>
      </c>
      <c r="CN13" s="16">
        <v>17.809999999999999</v>
      </c>
      <c r="CO13" s="16">
        <v>22.96</v>
      </c>
      <c r="CP13" s="16">
        <v>6</v>
      </c>
      <c r="CQ13" s="16">
        <v>0.75</v>
      </c>
      <c r="CR13" s="67"/>
    </row>
    <row r="14" spans="1:96" s="21" customFormat="1" x14ac:dyDescent="0.25">
      <c r="A14" s="17" t="str">
        <f>"1/6"</f>
        <v>1/6</v>
      </c>
      <c r="B14" s="18" t="s">
        <v>105</v>
      </c>
      <c r="C14" s="19" t="str">
        <f>"60"</f>
        <v>60</v>
      </c>
      <c r="D14" s="19">
        <v>7.62</v>
      </c>
      <c r="E14" s="19">
        <v>7.62</v>
      </c>
      <c r="F14" s="19">
        <v>6.9</v>
      </c>
      <c r="G14" s="19">
        <v>0</v>
      </c>
      <c r="H14" s="19">
        <v>0.42</v>
      </c>
      <c r="I14" s="19">
        <v>94.176000000000002</v>
      </c>
      <c r="J14" s="19">
        <v>1.8</v>
      </c>
      <c r="K14" s="19">
        <v>0</v>
      </c>
      <c r="L14" s="19">
        <v>0</v>
      </c>
      <c r="M14" s="19">
        <v>0</v>
      </c>
      <c r="N14" s="19">
        <v>0.42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0.6</v>
      </c>
      <c r="U14" s="19">
        <v>80.400000000000006</v>
      </c>
      <c r="V14" s="19">
        <v>84</v>
      </c>
      <c r="W14" s="19">
        <v>33</v>
      </c>
      <c r="X14" s="19">
        <v>7.2</v>
      </c>
      <c r="Y14" s="19">
        <v>115.2</v>
      </c>
      <c r="Z14" s="19">
        <v>1.5</v>
      </c>
      <c r="AA14" s="19">
        <v>150</v>
      </c>
      <c r="AB14" s="19">
        <v>36</v>
      </c>
      <c r="AC14" s="19">
        <v>156</v>
      </c>
      <c r="AD14" s="19">
        <v>0.36</v>
      </c>
      <c r="AE14" s="19">
        <v>0.04</v>
      </c>
      <c r="AF14" s="19">
        <v>0.26</v>
      </c>
      <c r="AG14" s="19">
        <v>0.12</v>
      </c>
      <c r="AH14" s="19">
        <v>2.16</v>
      </c>
      <c r="AI14" s="19">
        <v>0</v>
      </c>
      <c r="AJ14" s="16">
        <v>0</v>
      </c>
      <c r="AK14" s="16">
        <v>463.2</v>
      </c>
      <c r="AL14" s="16">
        <v>358.2</v>
      </c>
      <c r="AM14" s="16">
        <v>648.6</v>
      </c>
      <c r="AN14" s="16">
        <v>541.79999999999995</v>
      </c>
      <c r="AO14" s="16">
        <v>254.4</v>
      </c>
      <c r="AP14" s="16">
        <v>366</v>
      </c>
      <c r="AQ14" s="16">
        <v>122.4</v>
      </c>
      <c r="AR14" s="16">
        <v>391.2</v>
      </c>
      <c r="AS14" s="16">
        <v>426</v>
      </c>
      <c r="AT14" s="16">
        <v>472.2</v>
      </c>
      <c r="AU14" s="16">
        <v>737.4</v>
      </c>
      <c r="AV14" s="16">
        <v>204</v>
      </c>
      <c r="AW14" s="16">
        <v>249.6</v>
      </c>
      <c r="AX14" s="16">
        <v>1063.8</v>
      </c>
      <c r="AY14" s="16">
        <v>8.4</v>
      </c>
      <c r="AZ14" s="16">
        <v>237.6</v>
      </c>
      <c r="BA14" s="16">
        <v>556.79999999999995</v>
      </c>
      <c r="BB14" s="16">
        <v>285.60000000000002</v>
      </c>
      <c r="BC14" s="16">
        <v>175.8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44.46</v>
      </c>
      <c r="CC14" s="20"/>
      <c r="CD14" s="20"/>
      <c r="CE14" s="16">
        <v>156</v>
      </c>
      <c r="CF14" s="16"/>
      <c r="CG14" s="16">
        <v>33.9</v>
      </c>
      <c r="CH14" s="16">
        <v>28.5</v>
      </c>
      <c r="CI14" s="16">
        <v>31.2</v>
      </c>
      <c r="CJ14" s="16">
        <v>4860</v>
      </c>
      <c r="CK14" s="16">
        <v>3105</v>
      </c>
      <c r="CL14" s="16">
        <v>3982.5</v>
      </c>
      <c r="CM14" s="16">
        <v>15</v>
      </c>
      <c r="CN14" s="16">
        <v>10.5</v>
      </c>
      <c r="CO14" s="16">
        <v>12.75</v>
      </c>
      <c r="CP14" s="16">
        <v>0</v>
      </c>
      <c r="CQ14" s="16">
        <v>0</v>
      </c>
      <c r="CR14" s="67"/>
    </row>
    <row r="15" spans="1:96" s="16" customFormat="1" x14ac:dyDescent="0.25">
      <c r="A15" s="17" t="str">
        <f>"-"</f>
        <v>-</v>
      </c>
      <c r="B15" s="18" t="s">
        <v>106</v>
      </c>
      <c r="C15" s="19" t="str">
        <f>"100"</f>
        <v>100</v>
      </c>
      <c r="D15" s="19">
        <v>0.8</v>
      </c>
      <c r="E15" s="19">
        <v>0</v>
      </c>
      <c r="F15" s="19">
        <v>0.2</v>
      </c>
      <c r="G15" s="19">
        <v>0.2</v>
      </c>
      <c r="H15" s="19">
        <v>9.4</v>
      </c>
      <c r="I15" s="19">
        <v>40.599999999999994</v>
      </c>
      <c r="J15" s="19">
        <v>0</v>
      </c>
      <c r="K15" s="19">
        <v>0</v>
      </c>
      <c r="L15" s="19">
        <v>0</v>
      </c>
      <c r="M15" s="19">
        <v>0</v>
      </c>
      <c r="N15" s="19">
        <v>7.5</v>
      </c>
      <c r="O15" s="19">
        <v>0</v>
      </c>
      <c r="P15" s="19">
        <v>1.9</v>
      </c>
      <c r="Q15" s="19">
        <v>0</v>
      </c>
      <c r="R15" s="19">
        <v>0</v>
      </c>
      <c r="S15" s="19">
        <v>1.1000000000000001</v>
      </c>
      <c r="T15" s="19">
        <v>0.5</v>
      </c>
      <c r="U15" s="19">
        <v>12</v>
      </c>
      <c r="V15" s="19">
        <v>155</v>
      </c>
      <c r="W15" s="19">
        <v>35</v>
      </c>
      <c r="X15" s="19">
        <v>11</v>
      </c>
      <c r="Y15" s="19">
        <v>17</v>
      </c>
      <c r="Z15" s="19">
        <v>0.1</v>
      </c>
      <c r="AA15" s="19">
        <v>0</v>
      </c>
      <c r="AB15" s="19">
        <v>60</v>
      </c>
      <c r="AC15" s="19">
        <v>10</v>
      </c>
      <c r="AD15" s="19">
        <v>0.2</v>
      </c>
      <c r="AE15" s="19">
        <v>0.06</v>
      </c>
      <c r="AF15" s="19">
        <v>0.03</v>
      </c>
      <c r="AG15" s="19">
        <v>0.2</v>
      </c>
      <c r="AH15" s="19">
        <v>0.3</v>
      </c>
      <c r="AI15" s="19">
        <v>38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88</v>
      </c>
      <c r="CC15" s="20"/>
      <c r="CD15" s="20"/>
      <c r="CE15" s="16">
        <v>10</v>
      </c>
      <c r="CG15" s="16">
        <v>2</v>
      </c>
      <c r="CH15" s="16">
        <v>0.5</v>
      </c>
      <c r="CI15" s="16">
        <v>1.25</v>
      </c>
      <c r="CJ15" s="16">
        <v>100</v>
      </c>
      <c r="CK15" s="16">
        <v>41</v>
      </c>
      <c r="CL15" s="16">
        <v>70.5</v>
      </c>
      <c r="CM15" s="16">
        <v>23.4</v>
      </c>
      <c r="CN15" s="16">
        <v>23.4</v>
      </c>
      <c r="CO15" s="16">
        <v>23.4</v>
      </c>
      <c r="CP15" s="16">
        <v>0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18.350000000000001</v>
      </c>
      <c r="E16" s="73">
        <v>7.62</v>
      </c>
      <c r="F16" s="73">
        <v>18.079999999999998</v>
      </c>
      <c r="G16" s="73">
        <v>11.18</v>
      </c>
      <c r="H16" s="73">
        <v>78.75</v>
      </c>
      <c r="I16" s="73">
        <v>546.17999999999995</v>
      </c>
      <c r="J16" s="73">
        <v>3.49</v>
      </c>
      <c r="K16" s="73">
        <v>4.88</v>
      </c>
      <c r="L16" s="73">
        <v>0</v>
      </c>
      <c r="M16" s="73">
        <v>0</v>
      </c>
      <c r="N16" s="73">
        <v>19.899999999999999</v>
      </c>
      <c r="O16" s="73">
        <v>53.63</v>
      </c>
      <c r="P16" s="73">
        <v>5.21</v>
      </c>
      <c r="Q16" s="73">
        <v>0</v>
      </c>
      <c r="R16" s="73">
        <v>0</v>
      </c>
      <c r="S16" s="73">
        <v>1.38</v>
      </c>
      <c r="T16" s="73">
        <v>3.72</v>
      </c>
      <c r="U16" s="73">
        <v>391.15</v>
      </c>
      <c r="V16" s="73">
        <v>423.68</v>
      </c>
      <c r="W16" s="73">
        <v>100.12</v>
      </c>
      <c r="X16" s="73">
        <v>85.09</v>
      </c>
      <c r="Y16" s="73">
        <v>298.58</v>
      </c>
      <c r="Z16" s="73">
        <v>3.57</v>
      </c>
      <c r="AA16" s="73">
        <v>150</v>
      </c>
      <c r="AB16" s="73">
        <v>96.44</v>
      </c>
      <c r="AC16" s="73">
        <v>166.1</v>
      </c>
      <c r="AD16" s="73">
        <v>4.7300000000000004</v>
      </c>
      <c r="AE16" s="73">
        <v>0.31</v>
      </c>
      <c r="AF16" s="73">
        <v>0.34</v>
      </c>
      <c r="AG16" s="73">
        <v>0.78</v>
      </c>
      <c r="AH16" s="73">
        <v>4.95</v>
      </c>
      <c r="AI16" s="73">
        <v>38.78</v>
      </c>
      <c r="AJ16" s="74">
        <v>0</v>
      </c>
      <c r="AK16" s="74">
        <v>919.87</v>
      </c>
      <c r="AL16" s="74">
        <v>735.76</v>
      </c>
      <c r="AM16" s="74">
        <v>1239.74</v>
      </c>
      <c r="AN16" s="74">
        <v>849.6</v>
      </c>
      <c r="AO16" s="74">
        <v>369.27</v>
      </c>
      <c r="AP16" s="74">
        <v>668.34</v>
      </c>
      <c r="AQ16" s="74">
        <v>263.44</v>
      </c>
      <c r="AR16" s="74">
        <v>857.87</v>
      </c>
      <c r="AS16" s="74">
        <v>795.42</v>
      </c>
      <c r="AT16" s="74">
        <v>1018.29</v>
      </c>
      <c r="AU16" s="74">
        <v>1351.34</v>
      </c>
      <c r="AV16" s="74">
        <v>401.85</v>
      </c>
      <c r="AW16" s="74">
        <v>908.91</v>
      </c>
      <c r="AX16" s="74">
        <v>3098.66</v>
      </c>
      <c r="AY16" s="74">
        <v>8.4</v>
      </c>
      <c r="AZ16" s="74">
        <v>903.94</v>
      </c>
      <c r="BA16" s="74">
        <v>971.05</v>
      </c>
      <c r="BB16" s="74">
        <v>614.42999999999995</v>
      </c>
      <c r="BC16" s="74">
        <v>399.85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0.01</v>
      </c>
      <c r="BJ16" s="74">
        <v>0</v>
      </c>
      <c r="BK16" s="74">
        <v>1.19</v>
      </c>
      <c r="BL16" s="74">
        <v>0</v>
      </c>
      <c r="BM16" s="74">
        <v>0.34</v>
      </c>
      <c r="BN16" s="74">
        <v>0.02</v>
      </c>
      <c r="BO16" s="74">
        <v>0.05</v>
      </c>
      <c r="BP16" s="74">
        <v>0</v>
      </c>
      <c r="BQ16" s="74">
        <v>0</v>
      </c>
      <c r="BR16" s="74">
        <v>0</v>
      </c>
      <c r="BS16" s="74">
        <v>2.91</v>
      </c>
      <c r="BT16" s="74">
        <v>0</v>
      </c>
      <c r="BU16" s="74">
        <v>0</v>
      </c>
      <c r="BV16" s="74">
        <v>5.68</v>
      </c>
      <c r="BW16" s="74">
        <v>0.03</v>
      </c>
      <c r="BX16" s="74">
        <v>0</v>
      </c>
      <c r="BY16" s="74">
        <v>0</v>
      </c>
      <c r="BZ16" s="74">
        <v>0</v>
      </c>
      <c r="CA16" s="74">
        <v>0</v>
      </c>
      <c r="CB16" s="74">
        <v>627.95000000000005</v>
      </c>
      <c r="CC16" s="70"/>
      <c r="CD16" s="70">
        <f>$I$16/$I$26*100</f>
        <v>35.170255512054396</v>
      </c>
      <c r="CE16" s="74">
        <v>166.07</v>
      </c>
      <c r="CF16" s="74"/>
      <c r="CG16" s="74">
        <v>66.61</v>
      </c>
      <c r="CH16" s="74">
        <v>45.96</v>
      </c>
      <c r="CI16" s="74">
        <v>56.28</v>
      </c>
      <c r="CJ16" s="74">
        <v>7340.73</v>
      </c>
      <c r="CK16" s="74">
        <v>4218.45</v>
      </c>
      <c r="CL16" s="74">
        <v>5779.59</v>
      </c>
      <c r="CM16" s="74">
        <v>114.69</v>
      </c>
      <c r="CN16" s="74">
        <v>81.58</v>
      </c>
      <c r="CO16" s="74">
        <v>98.13</v>
      </c>
      <c r="CP16" s="74">
        <v>10.88</v>
      </c>
      <c r="CQ16" s="74">
        <v>0.75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"60"</f>
        <v>60</v>
      </c>
      <c r="D18" s="19">
        <v>3.97</v>
      </c>
      <c r="E18" s="19">
        <v>0</v>
      </c>
      <c r="F18" s="19">
        <v>0.39</v>
      </c>
      <c r="G18" s="19">
        <v>0.39</v>
      </c>
      <c r="H18" s="19">
        <v>28.14</v>
      </c>
      <c r="I18" s="19">
        <v>134.34059999999999</v>
      </c>
      <c r="J18" s="19">
        <v>0</v>
      </c>
      <c r="K18" s="19">
        <v>0</v>
      </c>
      <c r="L18" s="19">
        <v>0</v>
      </c>
      <c r="M18" s="19">
        <v>0</v>
      </c>
      <c r="N18" s="19">
        <v>0.66</v>
      </c>
      <c r="O18" s="19">
        <v>27.36</v>
      </c>
      <c r="P18" s="19">
        <v>0.12</v>
      </c>
      <c r="Q18" s="19">
        <v>0</v>
      </c>
      <c r="R18" s="19">
        <v>0</v>
      </c>
      <c r="S18" s="19">
        <v>0</v>
      </c>
      <c r="T18" s="19">
        <v>1.08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191.57</v>
      </c>
      <c r="AL18" s="16">
        <v>199.4</v>
      </c>
      <c r="AM18" s="16">
        <v>305.37</v>
      </c>
      <c r="AN18" s="16">
        <v>101.27</v>
      </c>
      <c r="AO18" s="16">
        <v>60.03</v>
      </c>
      <c r="AP18" s="16">
        <v>120.06</v>
      </c>
      <c r="AQ18" s="16">
        <v>45.41</v>
      </c>
      <c r="AR18" s="16">
        <v>217.15</v>
      </c>
      <c r="AS18" s="16">
        <v>134.68</v>
      </c>
      <c r="AT18" s="16">
        <v>187.92</v>
      </c>
      <c r="AU18" s="16">
        <v>155.03</v>
      </c>
      <c r="AV18" s="16">
        <v>81.430000000000007</v>
      </c>
      <c r="AW18" s="16">
        <v>144.07</v>
      </c>
      <c r="AX18" s="16">
        <v>1204.78</v>
      </c>
      <c r="AY18" s="16">
        <v>0</v>
      </c>
      <c r="AZ18" s="16">
        <v>392.54</v>
      </c>
      <c r="BA18" s="16">
        <v>170.69</v>
      </c>
      <c r="BB18" s="16">
        <v>113.27</v>
      </c>
      <c r="BC18" s="16">
        <v>89.78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0.05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0.04</v>
      </c>
      <c r="BT18" s="16">
        <v>0</v>
      </c>
      <c r="BU18" s="16">
        <v>0</v>
      </c>
      <c r="BV18" s="16">
        <v>0.17</v>
      </c>
      <c r="BW18" s="16">
        <v>0.01</v>
      </c>
      <c r="BX18" s="16">
        <v>0</v>
      </c>
      <c r="BY18" s="16">
        <v>0</v>
      </c>
      <c r="BZ18" s="16">
        <v>0</v>
      </c>
      <c r="CA18" s="16">
        <v>0</v>
      </c>
      <c r="CB18" s="16">
        <v>23.46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950</v>
      </c>
      <c r="CK18" s="16">
        <v>366</v>
      </c>
      <c r="CL18" s="16">
        <v>658</v>
      </c>
      <c r="CM18" s="16">
        <v>7.6</v>
      </c>
      <c r="CN18" s="16">
        <v>7.6</v>
      </c>
      <c r="CO18" s="16">
        <v>7.6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5</v>
      </c>
      <c r="CH19" s="16">
        <v>5</v>
      </c>
      <c r="CI19" s="16">
        <v>5</v>
      </c>
      <c r="CJ19" s="16">
        <v>950</v>
      </c>
      <c r="CK19" s="16">
        <v>366</v>
      </c>
      <c r="CL19" s="16">
        <v>658</v>
      </c>
      <c r="CM19" s="16">
        <v>9.5</v>
      </c>
      <c r="CN19" s="16">
        <v>7.9</v>
      </c>
      <c r="CO19" s="16">
        <v>8.6999999999999993</v>
      </c>
      <c r="CP19" s="16">
        <v>0</v>
      </c>
      <c r="CQ19" s="16">
        <v>0</v>
      </c>
      <c r="CR19" s="67"/>
    </row>
    <row r="20" spans="1:96" s="21" customFormat="1" ht="63" x14ac:dyDescent="0.25">
      <c r="A20" s="17" t="str">
        <f>"32/1"</f>
        <v>32/1</v>
      </c>
      <c r="B20" s="18" t="s">
        <v>110</v>
      </c>
      <c r="C20" s="19" t="str">
        <f>"100"</f>
        <v>100</v>
      </c>
      <c r="D20" s="19">
        <v>1.38</v>
      </c>
      <c r="E20" s="19">
        <v>0</v>
      </c>
      <c r="F20" s="19">
        <v>5.97</v>
      </c>
      <c r="G20" s="19">
        <v>5.97</v>
      </c>
      <c r="H20" s="19">
        <v>9.01</v>
      </c>
      <c r="I20" s="19">
        <v>89.864145840000006</v>
      </c>
      <c r="J20" s="19">
        <v>0.75</v>
      </c>
      <c r="K20" s="19">
        <v>3.9</v>
      </c>
      <c r="L20" s="19">
        <v>0</v>
      </c>
      <c r="M20" s="19">
        <v>0</v>
      </c>
      <c r="N20" s="19">
        <v>6.75</v>
      </c>
      <c r="O20" s="19">
        <v>0.09</v>
      </c>
      <c r="P20" s="19">
        <v>2.1800000000000002</v>
      </c>
      <c r="Q20" s="19">
        <v>0</v>
      </c>
      <c r="R20" s="19">
        <v>0</v>
      </c>
      <c r="S20" s="19">
        <v>0.1</v>
      </c>
      <c r="T20" s="19">
        <v>1.46</v>
      </c>
      <c r="U20" s="19">
        <v>223.12</v>
      </c>
      <c r="V20" s="19">
        <v>223.35</v>
      </c>
      <c r="W20" s="19">
        <v>34.08</v>
      </c>
      <c r="X20" s="19">
        <v>19.3</v>
      </c>
      <c r="Y20" s="19">
        <v>37.99</v>
      </c>
      <c r="Z20" s="19">
        <v>1.24</v>
      </c>
      <c r="AA20" s="19">
        <v>0</v>
      </c>
      <c r="AB20" s="19">
        <v>8.24</v>
      </c>
      <c r="AC20" s="19">
        <v>1.98</v>
      </c>
      <c r="AD20" s="19">
        <v>2.74</v>
      </c>
      <c r="AE20" s="19">
        <v>0.01</v>
      </c>
      <c r="AF20" s="19">
        <v>0.03</v>
      </c>
      <c r="AG20" s="19">
        <v>0.15</v>
      </c>
      <c r="AH20" s="19">
        <v>0.4</v>
      </c>
      <c r="AI20" s="19">
        <v>1.94</v>
      </c>
      <c r="AJ20" s="16">
        <v>0</v>
      </c>
      <c r="AK20" s="16">
        <v>48.8</v>
      </c>
      <c r="AL20" s="16">
        <v>55.25</v>
      </c>
      <c r="AM20" s="16">
        <v>61.69</v>
      </c>
      <c r="AN20" s="16">
        <v>84.71</v>
      </c>
      <c r="AO20" s="16">
        <v>18.420000000000002</v>
      </c>
      <c r="AP20" s="16">
        <v>48.8</v>
      </c>
      <c r="AQ20" s="16">
        <v>11.97</v>
      </c>
      <c r="AR20" s="16">
        <v>41.43</v>
      </c>
      <c r="AS20" s="16">
        <v>36.83</v>
      </c>
      <c r="AT20" s="16">
        <v>67.22</v>
      </c>
      <c r="AU20" s="16">
        <v>302.01</v>
      </c>
      <c r="AV20" s="16">
        <v>12.89</v>
      </c>
      <c r="AW20" s="16">
        <v>34.99</v>
      </c>
      <c r="AX20" s="16">
        <v>252.29</v>
      </c>
      <c r="AY20" s="16">
        <v>0</v>
      </c>
      <c r="AZ20" s="16">
        <v>43.28</v>
      </c>
      <c r="BA20" s="16">
        <v>58.01</v>
      </c>
      <c r="BB20" s="16">
        <v>46.04</v>
      </c>
      <c r="BC20" s="16">
        <v>13.81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0.36</v>
      </c>
      <c r="BL20" s="16">
        <v>0</v>
      </c>
      <c r="BM20" s="16">
        <v>0.24</v>
      </c>
      <c r="BN20" s="16">
        <v>0.02</v>
      </c>
      <c r="BO20" s="16">
        <v>0.04</v>
      </c>
      <c r="BP20" s="16">
        <v>0</v>
      </c>
      <c r="BQ20" s="16">
        <v>0</v>
      </c>
      <c r="BR20" s="16">
        <v>0</v>
      </c>
      <c r="BS20" s="16">
        <v>1.39</v>
      </c>
      <c r="BT20" s="16">
        <v>0</v>
      </c>
      <c r="BU20" s="16">
        <v>0</v>
      </c>
      <c r="BV20" s="16">
        <v>3.47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85.06</v>
      </c>
      <c r="CC20" s="20"/>
      <c r="CD20" s="20"/>
      <c r="CE20" s="16">
        <v>1.37</v>
      </c>
      <c r="CF20" s="16"/>
      <c r="CG20" s="16">
        <v>16.3</v>
      </c>
      <c r="CH20" s="16">
        <v>10.19</v>
      </c>
      <c r="CI20" s="16">
        <v>13.24</v>
      </c>
      <c r="CJ20" s="16">
        <v>512.59</v>
      </c>
      <c r="CK20" s="16">
        <v>122.63</v>
      </c>
      <c r="CL20" s="16">
        <v>317.61</v>
      </c>
      <c r="CM20" s="16">
        <v>2.46</v>
      </c>
      <c r="CN20" s="16">
        <v>1.56</v>
      </c>
      <c r="CO20" s="16">
        <v>2.0099999999999998</v>
      </c>
      <c r="CP20" s="16">
        <v>0</v>
      </c>
      <c r="CQ20" s="16">
        <v>0.5</v>
      </c>
      <c r="CR20" s="67"/>
    </row>
    <row r="21" spans="1:96" s="21" customFormat="1" x14ac:dyDescent="0.25">
      <c r="A21" s="17" t="str">
        <f>"9/2"</f>
        <v>9/2</v>
      </c>
      <c r="B21" s="18" t="s">
        <v>111</v>
      </c>
      <c r="C21" s="19" t="str">
        <f>"300"</f>
        <v>300</v>
      </c>
      <c r="D21" s="19">
        <v>2.17</v>
      </c>
      <c r="E21" s="19">
        <v>0</v>
      </c>
      <c r="F21" s="19">
        <v>6.39</v>
      </c>
      <c r="G21" s="19">
        <v>6.36</v>
      </c>
      <c r="H21" s="19">
        <v>16.07</v>
      </c>
      <c r="I21" s="19">
        <v>127.75795200000002</v>
      </c>
      <c r="J21" s="19">
        <v>1.36</v>
      </c>
      <c r="K21" s="19">
        <v>3.9</v>
      </c>
      <c r="L21" s="19">
        <v>0</v>
      </c>
      <c r="M21" s="19">
        <v>0</v>
      </c>
      <c r="N21" s="19">
        <v>4.0999999999999996</v>
      </c>
      <c r="O21" s="19">
        <v>9.9</v>
      </c>
      <c r="P21" s="19">
        <v>2.06</v>
      </c>
      <c r="Q21" s="19">
        <v>0</v>
      </c>
      <c r="R21" s="19">
        <v>0</v>
      </c>
      <c r="S21" s="19">
        <v>0.43</v>
      </c>
      <c r="T21" s="19">
        <v>2.54</v>
      </c>
      <c r="U21" s="19">
        <v>444</v>
      </c>
      <c r="V21" s="19">
        <v>458.35</v>
      </c>
      <c r="W21" s="19">
        <v>27.18</v>
      </c>
      <c r="X21" s="19">
        <v>27.31</v>
      </c>
      <c r="Y21" s="19">
        <v>64.34</v>
      </c>
      <c r="Z21" s="19">
        <v>0.95</v>
      </c>
      <c r="AA21" s="19">
        <v>3.6</v>
      </c>
      <c r="AB21" s="19">
        <v>2321.7600000000002</v>
      </c>
      <c r="AC21" s="19">
        <v>489.48</v>
      </c>
      <c r="AD21" s="19">
        <v>2.88</v>
      </c>
      <c r="AE21" s="19">
        <v>0.08</v>
      </c>
      <c r="AF21" s="19">
        <v>0.06</v>
      </c>
      <c r="AG21" s="19">
        <v>0.99</v>
      </c>
      <c r="AH21" s="19">
        <v>1.72</v>
      </c>
      <c r="AI21" s="19">
        <v>7.33</v>
      </c>
      <c r="AJ21" s="16">
        <v>0</v>
      </c>
      <c r="AK21" s="16">
        <v>89.57</v>
      </c>
      <c r="AL21" s="16">
        <v>82.63</v>
      </c>
      <c r="AM21" s="16">
        <v>142.30000000000001</v>
      </c>
      <c r="AN21" s="16">
        <v>147.88999999999999</v>
      </c>
      <c r="AO21" s="16">
        <v>38.86</v>
      </c>
      <c r="AP21" s="16">
        <v>86.3</v>
      </c>
      <c r="AQ21" s="16">
        <v>29.05</v>
      </c>
      <c r="AR21" s="16">
        <v>82.91</v>
      </c>
      <c r="AS21" s="16">
        <v>115.12</v>
      </c>
      <c r="AT21" s="16">
        <v>178.65</v>
      </c>
      <c r="AU21" s="16">
        <v>185.23</v>
      </c>
      <c r="AV21" s="16">
        <v>53.16</v>
      </c>
      <c r="AW21" s="16">
        <v>89.91</v>
      </c>
      <c r="AX21" s="16">
        <v>388.63</v>
      </c>
      <c r="AY21" s="16">
        <v>0</v>
      </c>
      <c r="AZ21" s="16">
        <v>75.53</v>
      </c>
      <c r="BA21" s="16">
        <v>75.47</v>
      </c>
      <c r="BB21" s="16">
        <v>63.79</v>
      </c>
      <c r="BC21" s="16">
        <v>28.2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0.38</v>
      </c>
      <c r="BL21" s="16">
        <v>0</v>
      </c>
      <c r="BM21" s="16">
        <v>0.23</v>
      </c>
      <c r="BN21" s="16">
        <v>0.02</v>
      </c>
      <c r="BO21" s="16">
        <v>0.04</v>
      </c>
      <c r="BP21" s="16">
        <v>0</v>
      </c>
      <c r="BQ21" s="16">
        <v>0</v>
      </c>
      <c r="BR21" s="16">
        <v>0</v>
      </c>
      <c r="BS21" s="16">
        <v>1.36</v>
      </c>
      <c r="BT21" s="16">
        <v>0</v>
      </c>
      <c r="BU21" s="16">
        <v>0</v>
      </c>
      <c r="BV21" s="16">
        <v>3.61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339.41</v>
      </c>
      <c r="CC21" s="20"/>
      <c r="CD21" s="20"/>
      <c r="CE21" s="16">
        <v>390.56</v>
      </c>
      <c r="CF21" s="16"/>
      <c r="CG21" s="16">
        <v>7.01</v>
      </c>
      <c r="CH21" s="16">
        <v>4.57</v>
      </c>
      <c r="CI21" s="16">
        <v>5.79</v>
      </c>
      <c r="CJ21" s="16">
        <v>249.04</v>
      </c>
      <c r="CK21" s="16">
        <v>115.11</v>
      </c>
      <c r="CL21" s="16">
        <v>182.07</v>
      </c>
      <c r="CM21" s="16">
        <v>13.08</v>
      </c>
      <c r="CN21" s="16">
        <v>6.57</v>
      </c>
      <c r="CO21" s="16">
        <v>9.82</v>
      </c>
      <c r="CP21" s="16">
        <v>0</v>
      </c>
      <c r="CQ21" s="16">
        <v>0.6</v>
      </c>
      <c r="CR21" s="67"/>
    </row>
    <row r="22" spans="1:96" s="21" customFormat="1" ht="31.5" x14ac:dyDescent="0.25">
      <c r="A22" s="17" t="str">
        <f>"46/3"</f>
        <v>46/3</v>
      </c>
      <c r="B22" s="18" t="s">
        <v>112</v>
      </c>
      <c r="C22" s="19" t="str">
        <f>"260"</f>
        <v>260</v>
      </c>
      <c r="D22" s="19">
        <v>9.14</v>
      </c>
      <c r="E22" s="19">
        <v>0</v>
      </c>
      <c r="F22" s="19">
        <v>6.73</v>
      </c>
      <c r="G22" s="19">
        <v>7.64</v>
      </c>
      <c r="H22" s="19">
        <v>59.05</v>
      </c>
      <c r="I22" s="19">
        <v>332.4474348</v>
      </c>
      <c r="J22" s="19">
        <v>0.99</v>
      </c>
      <c r="K22" s="19">
        <v>4.2300000000000004</v>
      </c>
      <c r="L22" s="19">
        <v>0</v>
      </c>
      <c r="M22" s="19">
        <v>0</v>
      </c>
      <c r="N22" s="19">
        <v>1.61</v>
      </c>
      <c r="O22" s="19">
        <v>54.46</v>
      </c>
      <c r="P22" s="19">
        <v>2.98</v>
      </c>
      <c r="Q22" s="19">
        <v>0</v>
      </c>
      <c r="R22" s="19">
        <v>0</v>
      </c>
      <c r="S22" s="19">
        <v>0</v>
      </c>
      <c r="T22" s="19">
        <v>1.0900000000000001</v>
      </c>
      <c r="U22" s="19">
        <v>254.27</v>
      </c>
      <c r="V22" s="19">
        <v>95.74</v>
      </c>
      <c r="W22" s="19">
        <v>16.89</v>
      </c>
      <c r="X22" s="19">
        <v>12.43</v>
      </c>
      <c r="Y22" s="19">
        <v>67.45</v>
      </c>
      <c r="Z22" s="19">
        <v>1.25</v>
      </c>
      <c r="AA22" s="19">
        <v>0</v>
      </c>
      <c r="AB22" s="19">
        <v>0</v>
      </c>
      <c r="AC22" s="19">
        <v>0</v>
      </c>
      <c r="AD22" s="19">
        <v>4.1900000000000004</v>
      </c>
      <c r="AE22" s="19">
        <v>0.11</v>
      </c>
      <c r="AF22" s="19">
        <v>0.03</v>
      </c>
      <c r="AG22" s="19">
        <v>0.85</v>
      </c>
      <c r="AH22" s="19">
        <v>2.56</v>
      </c>
      <c r="AI22" s="19">
        <v>0</v>
      </c>
      <c r="AJ22" s="16">
        <v>0</v>
      </c>
      <c r="AK22" s="16">
        <v>395.54</v>
      </c>
      <c r="AL22" s="16">
        <v>361.47</v>
      </c>
      <c r="AM22" s="16">
        <v>677.23</v>
      </c>
      <c r="AN22" s="16">
        <v>210.23</v>
      </c>
      <c r="AO22" s="16">
        <v>128.80000000000001</v>
      </c>
      <c r="AP22" s="16">
        <v>260.92</v>
      </c>
      <c r="AQ22" s="16">
        <v>83.93</v>
      </c>
      <c r="AR22" s="16">
        <v>420.47</v>
      </c>
      <c r="AS22" s="16">
        <v>277.54000000000002</v>
      </c>
      <c r="AT22" s="16">
        <v>335.71</v>
      </c>
      <c r="AU22" s="16">
        <v>285.85000000000002</v>
      </c>
      <c r="AV22" s="16">
        <v>167.85</v>
      </c>
      <c r="AW22" s="16">
        <v>294.16000000000003</v>
      </c>
      <c r="AX22" s="16">
        <v>2587.61</v>
      </c>
      <c r="AY22" s="16">
        <v>0</v>
      </c>
      <c r="AZ22" s="16">
        <v>815.17</v>
      </c>
      <c r="BA22" s="16">
        <v>420.47</v>
      </c>
      <c r="BB22" s="16">
        <v>210.23</v>
      </c>
      <c r="BC22" s="16">
        <v>167.85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0.49</v>
      </c>
      <c r="BL22" s="16">
        <v>0</v>
      </c>
      <c r="BM22" s="16">
        <v>0.24</v>
      </c>
      <c r="BN22" s="16">
        <v>0.02</v>
      </c>
      <c r="BO22" s="16">
        <v>0.04</v>
      </c>
      <c r="BP22" s="16">
        <v>0</v>
      </c>
      <c r="BQ22" s="16">
        <v>0</v>
      </c>
      <c r="BR22" s="16">
        <v>0.01</v>
      </c>
      <c r="BS22" s="16">
        <v>1.37</v>
      </c>
      <c r="BT22" s="16">
        <v>0</v>
      </c>
      <c r="BU22" s="16">
        <v>0</v>
      </c>
      <c r="BV22" s="16">
        <v>4.2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11.5</v>
      </c>
      <c r="CC22" s="20"/>
      <c r="CD22" s="20"/>
      <c r="CE22" s="16">
        <v>0</v>
      </c>
      <c r="CF22" s="16"/>
      <c r="CG22" s="16">
        <v>6.31</v>
      </c>
      <c r="CH22" s="16">
        <v>3.31</v>
      </c>
      <c r="CI22" s="16">
        <v>4.8099999999999996</v>
      </c>
      <c r="CJ22" s="16">
        <v>144.93</v>
      </c>
      <c r="CK22" s="16">
        <v>144.93</v>
      </c>
      <c r="CL22" s="16">
        <v>144.93</v>
      </c>
      <c r="CM22" s="16">
        <v>3.49</v>
      </c>
      <c r="CN22" s="16">
        <v>1.77</v>
      </c>
      <c r="CO22" s="16">
        <v>2.63</v>
      </c>
      <c r="CP22" s="16">
        <v>0</v>
      </c>
      <c r="CQ22" s="16">
        <v>0.65</v>
      </c>
      <c r="CR22" s="67"/>
    </row>
    <row r="23" spans="1:96" s="21" customFormat="1" ht="31.5" x14ac:dyDescent="0.25">
      <c r="A23" s="17" t="str">
        <f>"4/10"</f>
        <v>4/10</v>
      </c>
      <c r="B23" s="18" t="s">
        <v>113</v>
      </c>
      <c r="C23" s="19" t="str">
        <f>"200"</f>
        <v>200</v>
      </c>
      <c r="D23" s="19">
        <v>0.25</v>
      </c>
      <c r="E23" s="19">
        <v>0</v>
      </c>
      <c r="F23" s="19">
        <v>0.16</v>
      </c>
      <c r="G23" s="19">
        <v>0.16</v>
      </c>
      <c r="H23" s="19">
        <v>17.68</v>
      </c>
      <c r="I23" s="19">
        <v>69.121220000000008</v>
      </c>
      <c r="J23" s="19">
        <v>0.04</v>
      </c>
      <c r="K23" s="19">
        <v>0</v>
      </c>
      <c r="L23" s="19">
        <v>0</v>
      </c>
      <c r="M23" s="19">
        <v>0</v>
      </c>
      <c r="N23" s="19">
        <v>16.54</v>
      </c>
      <c r="O23" s="19">
        <v>0.3</v>
      </c>
      <c r="P23" s="19">
        <v>0.83</v>
      </c>
      <c r="Q23" s="19">
        <v>0</v>
      </c>
      <c r="R23" s="19">
        <v>0</v>
      </c>
      <c r="S23" s="19">
        <v>0.32</v>
      </c>
      <c r="T23" s="19">
        <v>0.36</v>
      </c>
      <c r="U23" s="19">
        <v>10.4</v>
      </c>
      <c r="V23" s="19">
        <v>110.39</v>
      </c>
      <c r="W23" s="19">
        <v>6.5</v>
      </c>
      <c r="X23" s="19">
        <v>3.42</v>
      </c>
      <c r="Y23" s="19">
        <v>4.09</v>
      </c>
      <c r="Z23" s="19">
        <v>0.88</v>
      </c>
      <c r="AA23" s="19">
        <v>0</v>
      </c>
      <c r="AB23" s="19">
        <v>10.8</v>
      </c>
      <c r="AC23" s="19">
        <v>2</v>
      </c>
      <c r="AD23" s="19">
        <v>0.08</v>
      </c>
      <c r="AE23" s="19">
        <v>0.01</v>
      </c>
      <c r="AF23" s="19">
        <v>0.01</v>
      </c>
      <c r="AG23" s="19">
        <v>0.1</v>
      </c>
      <c r="AH23" s="19">
        <v>0.16</v>
      </c>
      <c r="AI23" s="19">
        <v>1.6</v>
      </c>
      <c r="AJ23" s="16">
        <v>0</v>
      </c>
      <c r="AK23" s="16">
        <v>4.7</v>
      </c>
      <c r="AL23" s="16">
        <v>5.0999999999999996</v>
      </c>
      <c r="AM23" s="16">
        <v>7.45</v>
      </c>
      <c r="AN23" s="16">
        <v>7.06</v>
      </c>
      <c r="AO23" s="16">
        <v>1.18</v>
      </c>
      <c r="AP23" s="16">
        <v>4.3099999999999996</v>
      </c>
      <c r="AQ23" s="16">
        <v>1.18</v>
      </c>
      <c r="AR23" s="16">
        <v>3.53</v>
      </c>
      <c r="AS23" s="16">
        <v>6.66</v>
      </c>
      <c r="AT23" s="16">
        <v>3.92</v>
      </c>
      <c r="AU23" s="16">
        <v>30.58</v>
      </c>
      <c r="AV23" s="16">
        <v>2.74</v>
      </c>
      <c r="AW23" s="16">
        <v>5.49</v>
      </c>
      <c r="AX23" s="16">
        <v>16.46</v>
      </c>
      <c r="AY23" s="16">
        <v>0</v>
      </c>
      <c r="AZ23" s="16">
        <v>5.0999999999999996</v>
      </c>
      <c r="BA23" s="16">
        <v>6.27</v>
      </c>
      <c r="BB23" s="16">
        <v>2.35</v>
      </c>
      <c r="BC23" s="16">
        <v>1.96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245.48</v>
      </c>
      <c r="CC23" s="20"/>
      <c r="CD23" s="20"/>
      <c r="CE23" s="16">
        <v>1.8</v>
      </c>
      <c r="CF23" s="16"/>
      <c r="CG23" s="16">
        <v>1.68</v>
      </c>
      <c r="CH23" s="16">
        <v>1.59</v>
      </c>
      <c r="CI23" s="16">
        <v>1.63</v>
      </c>
      <c r="CJ23" s="16">
        <v>172.5</v>
      </c>
      <c r="CK23" s="16">
        <v>77.03</v>
      </c>
      <c r="CL23" s="16">
        <v>124.76</v>
      </c>
      <c r="CM23" s="16">
        <v>19.63</v>
      </c>
      <c r="CN23" s="16">
        <v>13.96</v>
      </c>
      <c r="CO23" s="16">
        <v>16.79</v>
      </c>
      <c r="CP23" s="16">
        <v>10</v>
      </c>
      <c r="CQ23" s="16">
        <v>0</v>
      </c>
      <c r="CR23" s="67"/>
    </row>
    <row r="24" spans="1:96" s="16" customFormat="1" ht="31.5" x14ac:dyDescent="0.25">
      <c r="A24" s="17" t="str">
        <f>"19/7"</f>
        <v>19/7</v>
      </c>
      <c r="B24" s="18" t="s">
        <v>114</v>
      </c>
      <c r="C24" s="19" t="str">
        <f>"130"</f>
        <v>130</v>
      </c>
      <c r="D24" s="19">
        <v>12.23</v>
      </c>
      <c r="E24" s="19">
        <v>11.07</v>
      </c>
      <c r="F24" s="19">
        <v>5.46</v>
      </c>
      <c r="G24" s="19">
        <v>1.95</v>
      </c>
      <c r="H24" s="19">
        <v>9.98</v>
      </c>
      <c r="I24" s="19">
        <v>137.22080000000003</v>
      </c>
      <c r="J24" s="19">
        <v>0.94</v>
      </c>
      <c r="K24" s="19">
        <v>1.3</v>
      </c>
      <c r="L24" s="19">
        <v>0</v>
      </c>
      <c r="M24" s="19">
        <v>0</v>
      </c>
      <c r="N24" s="19">
        <v>0.92</v>
      </c>
      <c r="O24" s="19">
        <v>8.36</v>
      </c>
      <c r="P24" s="19">
        <v>0.7</v>
      </c>
      <c r="Q24" s="19">
        <v>0</v>
      </c>
      <c r="R24" s="19">
        <v>0</v>
      </c>
      <c r="S24" s="19">
        <v>0.02</v>
      </c>
      <c r="T24" s="19">
        <v>1.39</v>
      </c>
      <c r="U24" s="19">
        <v>94.67</v>
      </c>
      <c r="V24" s="19">
        <v>116.15</v>
      </c>
      <c r="W24" s="19">
        <v>12.16</v>
      </c>
      <c r="X24" s="19">
        <v>9.1199999999999992</v>
      </c>
      <c r="Y24" s="19">
        <v>83.46</v>
      </c>
      <c r="Z24" s="19">
        <v>0.44</v>
      </c>
      <c r="AA24" s="19">
        <v>11.7</v>
      </c>
      <c r="AB24" s="19">
        <v>0</v>
      </c>
      <c r="AC24" s="19">
        <v>18</v>
      </c>
      <c r="AD24" s="19">
        <v>1.94</v>
      </c>
      <c r="AE24" s="19">
        <v>0.08</v>
      </c>
      <c r="AF24" s="19">
        <v>0.06</v>
      </c>
      <c r="AG24" s="19">
        <v>2.02</v>
      </c>
      <c r="AH24" s="19">
        <v>5.28</v>
      </c>
      <c r="AI24" s="19">
        <v>0.15</v>
      </c>
      <c r="AJ24" s="16">
        <v>0</v>
      </c>
      <c r="AK24" s="16">
        <v>712.69</v>
      </c>
      <c r="AL24" s="16">
        <v>548.82000000000005</v>
      </c>
      <c r="AM24" s="16">
        <v>1004.84</v>
      </c>
      <c r="AN24" s="16">
        <v>1116</v>
      </c>
      <c r="AO24" s="16">
        <v>311.08</v>
      </c>
      <c r="AP24" s="16">
        <v>641.23</v>
      </c>
      <c r="AQ24" s="16">
        <v>126.9</v>
      </c>
      <c r="AR24" s="16">
        <v>49.32</v>
      </c>
      <c r="AS24" s="16">
        <v>37.799999999999997</v>
      </c>
      <c r="AT24" s="16">
        <v>47.17</v>
      </c>
      <c r="AU24" s="16">
        <v>43.93</v>
      </c>
      <c r="AV24" s="16">
        <v>494.12</v>
      </c>
      <c r="AW24" s="16">
        <v>36.72</v>
      </c>
      <c r="AX24" s="16">
        <v>264.98</v>
      </c>
      <c r="AY24" s="16">
        <v>0</v>
      </c>
      <c r="AZ24" s="16">
        <v>81.72</v>
      </c>
      <c r="BA24" s="16">
        <v>47.88</v>
      </c>
      <c r="BB24" s="16">
        <v>28.77</v>
      </c>
      <c r="BC24" s="16">
        <v>19.440000000000001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0.13</v>
      </c>
      <c r="BL24" s="16">
        <v>0</v>
      </c>
      <c r="BM24" s="16">
        <v>0.08</v>
      </c>
      <c r="BN24" s="16">
        <v>0.01</v>
      </c>
      <c r="BO24" s="16">
        <v>0.01</v>
      </c>
      <c r="BP24" s="16">
        <v>0</v>
      </c>
      <c r="BQ24" s="16">
        <v>0</v>
      </c>
      <c r="BR24" s="16">
        <v>0</v>
      </c>
      <c r="BS24" s="16">
        <v>0.45</v>
      </c>
      <c r="BT24" s="16">
        <v>0</v>
      </c>
      <c r="BU24" s="16">
        <v>0</v>
      </c>
      <c r="BV24" s="16">
        <v>1.1100000000000001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118.36</v>
      </c>
      <c r="CC24" s="20"/>
      <c r="CD24" s="20"/>
      <c r="CE24" s="16">
        <v>11.7</v>
      </c>
      <c r="CG24" s="16">
        <v>51.04</v>
      </c>
      <c r="CH24" s="16">
        <v>10.4</v>
      </c>
      <c r="CI24" s="16">
        <v>30.72</v>
      </c>
      <c r="CJ24" s="16">
        <v>556.17999999999995</v>
      </c>
      <c r="CK24" s="16">
        <v>194.45</v>
      </c>
      <c r="CL24" s="16">
        <v>375.32</v>
      </c>
      <c r="CM24" s="16">
        <v>7.54</v>
      </c>
      <c r="CN24" s="16">
        <v>4.29</v>
      </c>
      <c r="CO24" s="16">
        <v>5.95</v>
      </c>
      <c r="CP24" s="16">
        <v>0</v>
      </c>
      <c r="CQ24" s="16">
        <v>0.5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33.090000000000003</v>
      </c>
      <c r="E25" s="73">
        <v>11.07</v>
      </c>
      <c r="F25" s="73">
        <v>25.81</v>
      </c>
      <c r="G25" s="73">
        <v>23.19</v>
      </c>
      <c r="H25" s="73">
        <v>164.94</v>
      </c>
      <c r="I25" s="73">
        <v>1006.78</v>
      </c>
      <c r="J25" s="73">
        <v>4.2</v>
      </c>
      <c r="K25" s="73">
        <v>13.33</v>
      </c>
      <c r="L25" s="73">
        <v>0</v>
      </c>
      <c r="M25" s="73">
        <v>0</v>
      </c>
      <c r="N25" s="73">
        <v>31.3</v>
      </c>
      <c r="O25" s="73">
        <v>119.79</v>
      </c>
      <c r="P25" s="73">
        <v>13.85</v>
      </c>
      <c r="Q25" s="73">
        <v>0</v>
      </c>
      <c r="R25" s="73">
        <v>0</v>
      </c>
      <c r="S25" s="73">
        <v>1.46</v>
      </c>
      <c r="T25" s="73">
        <v>9.42</v>
      </c>
      <c r="U25" s="73">
        <v>1392.45</v>
      </c>
      <c r="V25" s="73">
        <v>1150.98</v>
      </c>
      <c r="W25" s="73">
        <v>117.8</v>
      </c>
      <c r="X25" s="73">
        <v>99.78</v>
      </c>
      <c r="Y25" s="73">
        <v>352.13</v>
      </c>
      <c r="Z25" s="73">
        <v>7.1</v>
      </c>
      <c r="AA25" s="73">
        <v>15.3</v>
      </c>
      <c r="AB25" s="73">
        <v>2343.8000000000002</v>
      </c>
      <c r="AC25" s="73">
        <v>512.05999999999995</v>
      </c>
      <c r="AD25" s="73">
        <v>12.66</v>
      </c>
      <c r="AE25" s="73">
        <v>0.4</v>
      </c>
      <c r="AF25" s="73">
        <v>0.24</v>
      </c>
      <c r="AG25" s="73">
        <v>4.5199999999999996</v>
      </c>
      <c r="AH25" s="73">
        <v>11.32</v>
      </c>
      <c r="AI25" s="73">
        <v>11.02</v>
      </c>
      <c r="AJ25" s="74">
        <v>0</v>
      </c>
      <c r="AK25" s="74">
        <v>1636.08</v>
      </c>
      <c r="AL25" s="74">
        <v>1401.47</v>
      </c>
      <c r="AM25" s="74">
        <v>2455.08</v>
      </c>
      <c r="AN25" s="74">
        <v>1800.96</v>
      </c>
      <c r="AO25" s="74">
        <v>614.16</v>
      </c>
      <c r="AP25" s="74">
        <v>1280.42</v>
      </c>
      <c r="AQ25" s="74">
        <v>346.44</v>
      </c>
      <c r="AR25" s="74">
        <v>1037.42</v>
      </c>
      <c r="AS25" s="74">
        <v>786.83</v>
      </c>
      <c r="AT25" s="74">
        <v>995.18</v>
      </c>
      <c r="AU25" s="74">
        <v>1281.02</v>
      </c>
      <c r="AV25" s="74">
        <v>886.6</v>
      </c>
      <c r="AW25" s="74">
        <v>791.34</v>
      </c>
      <c r="AX25" s="74">
        <v>5650.14</v>
      </c>
      <c r="AY25" s="74">
        <v>0</v>
      </c>
      <c r="AZ25" s="74">
        <v>1728.94</v>
      </c>
      <c r="BA25" s="74">
        <v>953.39</v>
      </c>
      <c r="BB25" s="74">
        <v>572.46</v>
      </c>
      <c r="BC25" s="74">
        <v>399.05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1.5</v>
      </c>
      <c r="BL25" s="74">
        <v>0</v>
      </c>
      <c r="BM25" s="74">
        <v>0.8</v>
      </c>
      <c r="BN25" s="74">
        <v>7.0000000000000007E-2</v>
      </c>
      <c r="BO25" s="74">
        <v>0.13</v>
      </c>
      <c r="BP25" s="74">
        <v>0</v>
      </c>
      <c r="BQ25" s="74">
        <v>0</v>
      </c>
      <c r="BR25" s="74">
        <v>0.02</v>
      </c>
      <c r="BS25" s="74">
        <v>4.67</v>
      </c>
      <c r="BT25" s="74">
        <v>0</v>
      </c>
      <c r="BU25" s="74">
        <v>0</v>
      </c>
      <c r="BV25" s="74">
        <v>12.84</v>
      </c>
      <c r="BW25" s="74">
        <v>7.0000000000000007E-2</v>
      </c>
      <c r="BX25" s="74">
        <v>0</v>
      </c>
      <c r="BY25" s="74">
        <v>0</v>
      </c>
      <c r="BZ25" s="74">
        <v>0</v>
      </c>
      <c r="CA25" s="74">
        <v>0</v>
      </c>
      <c r="CB25" s="74">
        <v>851.47</v>
      </c>
      <c r="CC25" s="70"/>
      <c r="CD25" s="70">
        <f>$I$25/$I$26*100</f>
        <v>64.82974448794559</v>
      </c>
      <c r="CE25" s="74">
        <v>405.93</v>
      </c>
      <c r="CF25" s="74"/>
      <c r="CG25" s="74">
        <v>87.33</v>
      </c>
      <c r="CH25" s="74">
        <v>35.049999999999997</v>
      </c>
      <c r="CI25" s="74">
        <v>61.19</v>
      </c>
      <c r="CJ25" s="74">
        <v>3535.24</v>
      </c>
      <c r="CK25" s="74">
        <v>1386.14</v>
      </c>
      <c r="CL25" s="74">
        <v>2460.69</v>
      </c>
      <c r="CM25" s="74">
        <v>63.29</v>
      </c>
      <c r="CN25" s="74">
        <v>43.64</v>
      </c>
      <c r="CO25" s="74">
        <v>53.5</v>
      </c>
      <c r="CP25" s="74">
        <v>10</v>
      </c>
      <c r="CQ25" s="74">
        <v>2.25</v>
      </c>
    </row>
    <row r="26" spans="1:96" s="22" customFormat="1" x14ac:dyDescent="0.25">
      <c r="A26" s="71"/>
      <c r="B26" s="72" t="s">
        <v>116</v>
      </c>
      <c r="C26" s="73"/>
      <c r="D26" s="73">
        <v>51.44</v>
      </c>
      <c r="E26" s="73">
        <v>18.690000000000001</v>
      </c>
      <c r="F26" s="73">
        <v>43.88</v>
      </c>
      <c r="G26" s="73">
        <v>34.36</v>
      </c>
      <c r="H26" s="73">
        <v>243.69</v>
      </c>
      <c r="I26" s="73">
        <v>1552.96</v>
      </c>
      <c r="J26" s="73">
        <v>7.69</v>
      </c>
      <c r="K26" s="73">
        <v>18.2</v>
      </c>
      <c r="L26" s="73">
        <v>0</v>
      </c>
      <c r="M26" s="73">
        <v>0</v>
      </c>
      <c r="N26" s="73">
        <v>51.2</v>
      </c>
      <c r="O26" s="73">
        <v>173.43</v>
      </c>
      <c r="P26" s="73">
        <v>19.059999999999999</v>
      </c>
      <c r="Q26" s="73">
        <v>0</v>
      </c>
      <c r="R26" s="73">
        <v>0</v>
      </c>
      <c r="S26" s="73">
        <v>2.84</v>
      </c>
      <c r="T26" s="73">
        <v>13.14</v>
      </c>
      <c r="U26" s="73">
        <v>1783.6</v>
      </c>
      <c r="V26" s="73">
        <v>1574.66</v>
      </c>
      <c r="W26" s="73">
        <v>217.92</v>
      </c>
      <c r="X26" s="73">
        <v>184.86</v>
      </c>
      <c r="Y26" s="73">
        <v>650.71</v>
      </c>
      <c r="Z26" s="73">
        <v>10.67</v>
      </c>
      <c r="AA26" s="73">
        <v>165.3</v>
      </c>
      <c r="AB26" s="73">
        <v>2440.2399999999998</v>
      </c>
      <c r="AC26" s="73">
        <v>678.16</v>
      </c>
      <c r="AD26" s="73">
        <v>17.39</v>
      </c>
      <c r="AE26" s="73">
        <v>0.71</v>
      </c>
      <c r="AF26" s="73">
        <v>0.57999999999999996</v>
      </c>
      <c r="AG26" s="73">
        <v>5.3</v>
      </c>
      <c r="AH26" s="73">
        <v>16.28</v>
      </c>
      <c r="AI26" s="73">
        <v>49.8</v>
      </c>
      <c r="AJ26" s="74">
        <v>0</v>
      </c>
      <c r="AK26" s="74">
        <v>2555.94</v>
      </c>
      <c r="AL26" s="74">
        <v>2137.23</v>
      </c>
      <c r="AM26" s="74">
        <v>3694.82</v>
      </c>
      <c r="AN26" s="74">
        <v>2650.56</v>
      </c>
      <c r="AO26" s="74">
        <v>983.43</v>
      </c>
      <c r="AP26" s="74">
        <v>1948.77</v>
      </c>
      <c r="AQ26" s="74">
        <v>609.88</v>
      </c>
      <c r="AR26" s="74">
        <v>1895.29</v>
      </c>
      <c r="AS26" s="74">
        <v>1582.25</v>
      </c>
      <c r="AT26" s="74">
        <v>2013.47</v>
      </c>
      <c r="AU26" s="74">
        <v>2632.37</v>
      </c>
      <c r="AV26" s="74">
        <v>1288.44</v>
      </c>
      <c r="AW26" s="74">
        <v>1700.26</v>
      </c>
      <c r="AX26" s="74">
        <v>8748.7999999999993</v>
      </c>
      <c r="AY26" s="74">
        <v>8.4</v>
      </c>
      <c r="AZ26" s="74">
        <v>2632.87</v>
      </c>
      <c r="BA26" s="74">
        <v>1924.45</v>
      </c>
      <c r="BB26" s="74">
        <v>1186.8900000000001</v>
      </c>
      <c r="BC26" s="74">
        <v>798.91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2.69</v>
      </c>
      <c r="BL26" s="74">
        <v>0</v>
      </c>
      <c r="BM26" s="74">
        <v>1.1299999999999999</v>
      </c>
      <c r="BN26" s="74">
        <v>0.09</v>
      </c>
      <c r="BO26" s="74">
        <v>0.18</v>
      </c>
      <c r="BP26" s="74">
        <v>0</v>
      </c>
      <c r="BQ26" s="74">
        <v>0</v>
      </c>
      <c r="BR26" s="74">
        <v>0.03</v>
      </c>
      <c r="BS26" s="74">
        <v>7.58</v>
      </c>
      <c r="BT26" s="74">
        <v>0</v>
      </c>
      <c r="BU26" s="74">
        <v>0</v>
      </c>
      <c r="BV26" s="74">
        <v>18.52</v>
      </c>
      <c r="BW26" s="74">
        <v>0.1</v>
      </c>
      <c r="BX26" s="74">
        <v>0</v>
      </c>
      <c r="BY26" s="74">
        <v>0</v>
      </c>
      <c r="BZ26" s="74">
        <v>0</v>
      </c>
      <c r="CA26" s="74">
        <v>0</v>
      </c>
      <c r="CB26" s="74">
        <v>1479.42</v>
      </c>
      <c r="CC26" s="70"/>
      <c r="CD26" s="70"/>
      <c r="CE26" s="74">
        <v>572.01</v>
      </c>
      <c r="CF26" s="74"/>
      <c r="CG26" s="74">
        <v>153.94</v>
      </c>
      <c r="CH26" s="74">
        <v>81.010000000000005</v>
      </c>
      <c r="CI26" s="74">
        <v>117.47</v>
      </c>
      <c r="CJ26" s="74">
        <v>10875.97</v>
      </c>
      <c r="CK26" s="74">
        <v>5604.59</v>
      </c>
      <c r="CL26" s="74">
        <v>8240.2800000000007</v>
      </c>
      <c r="CM26" s="74">
        <v>177.97</v>
      </c>
      <c r="CN26" s="74">
        <v>125.22</v>
      </c>
      <c r="CO26" s="74">
        <v>151.63999999999999</v>
      </c>
      <c r="CP26" s="74">
        <v>20.88</v>
      </c>
      <c r="CQ26" s="74">
        <v>3</v>
      </c>
    </row>
    <row r="27" spans="1:96" ht="47.25" x14ac:dyDescent="0.25">
      <c r="A27" s="17"/>
      <c r="B27" s="18" t="s">
        <v>117</v>
      </c>
      <c r="C27" s="19"/>
      <c r="D27" s="19">
        <v>54</v>
      </c>
      <c r="E27" s="19">
        <v>0</v>
      </c>
      <c r="F27" s="19">
        <v>55.199999999999996</v>
      </c>
      <c r="G27" s="19">
        <v>0</v>
      </c>
      <c r="H27" s="19">
        <v>229.79999999999998</v>
      </c>
      <c r="I27" s="19">
        <v>1632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540</v>
      </c>
      <c r="AD27" s="19">
        <v>0</v>
      </c>
      <c r="AE27" s="19">
        <v>0.84</v>
      </c>
      <c r="AF27" s="19">
        <v>0.96</v>
      </c>
      <c r="AG27" s="19"/>
      <c r="AH27" s="19"/>
      <c r="AI27" s="19">
        <v>42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-2.5600000000000023</v>
      </c>
      <c r="E28" s="19">
        <f t="shared" si="0"/>
        <v>18.690000000000001</v>
      </c>
      <c r="F28" s="19">
        <f t="shared" si="0"/>
        <v>-11.319999999999993</v>
      </c>
      <c r="G28" s="19">
        <f t="shared" si="0"/>
        <v>34.36</v>
      </c>
      <c r="H28" s="19">
        <f t="shared" si="0"/>
        <v>13.890000000000015</v>
      </c>
      <c r="I28" s="19">
        <f t="shared" si="0"/>
        <v>-79.039999999999964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1574.66</v>
      </c>
      <c r="W28" s="19">
        <f t="shared" si="1"/>
        <v>217.92</v>
      </c>
      <c r="X28" s="19">
        <f t="shared" si="1"/>
        <v>184.86</v>
      </c>
      <c r="Y28" s="19">
        <f t="shared" si="1"/>
        <v>650.71</v>
      </c>
      <c r="Z28" s="19">
        <f t="shared" si="1"/>
        <v>10.67</v>
      </c>
      <c r="AA28" s="19">
        <f t="shared" si="1"/>
        <v>165.3</v>
      </c>
      <c r="AB28" s="19">
        <f t="shared" si="1"/>
        <v>2440.2399999999998</v>
      </c>
      <c r="AC28" s="19">
        <f t="shared" si="1"/>
        <v>138.15999999999997</v>
      </c>
      <c r="AD28" s="19">
        <f t="shared" si="1"/>
        <v>17.39</v>
      </c>
      <c r="AE28" s="19">
        <f t="shared" si="1"/>
        <v>-0.13</v>
      </c>
      <c r="AF28" s="19">
        <f t="shared" si="1"/>
        <v>-0.38</v>
      </c>
      <c r="AG28" s="19"/>
      <c r="AH28" s="19"/>
      <c r="AI28" s="19">
        <f>AI26-AI27</f>
        <v>7.7999999999999972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117.47</v>
      </c>
      <c r="CJ28" s="16"/>
      <c r="CK28" s="16"/>
      <c r="CL28" s="16">
        <f>CL26-CL27</f>
        <v>8240.2800000000007</v>
      </c>
      <c r="CM28" s="16"/>
      <c r="CN28" s="16"/>
      <c r="CO28" s="16">
        <f>CO26-CO27</f>
        <v>151.63999999999999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14</v>
      </c>
      <c r="E29" s="19"/>
      <c r="F29" s="19">
        <v>26</v>
      </c>
      <c r="G29" s="19"/>
      <c r="H29" s="19">
        <v>60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122</v>
      </c>
      <c r="D4" s="33" t="s">
        <v>102</v>
      </c>
      <c r="E4" s="34">
        <v>50</v>
      </c>
      <c r="F4" s="35"/>
      <c r="G4" s="34">
        <v>111.95049999999998</v>
      </c>
      <c r="H4" s="34">
        <v>3.31</v>
      </c>
      <c r="I4" s="34">
        <v>0.33</v>
      </c>
      <c r="J4" s="36">
        <v>23.45</v>
      </c>
    </row>
    <row r="5" spans="1:10" x14ac:dyDescent="0.25">
      <c r="A5" s="37"/>
      <c r="B5" s="38"/>
      <c r="C5" s="65" t="s">
        <v>152</v>
      </c>
      <c r="D5" s="39" t="s">
        <v>103</v>
      </c>
      <c r="E5" s="40">
        <v>200</v>
      </c>
      <c r="F5" s="41"/>
      <c r="G5" s="40">
        <v>20.530314146341457</v>
      </c>
      <c r="H5" s="40">
        <v>0.12</v>
      </c>
      <c r="I5" s="40">
        <v>0.02</v>
      </c>
      <c r="J5" s="42">
        <v>5.0599999999999996</v>
      </c>
    </row>
    <row r="6" spans="1:10" ht="30" x14ac:dyDescent="0.25">
      <c r="A6" s="37"/>
      <c r="B6" s="43" t="s">
        <v>136</v>
      </c>
      <c r="C6" s="65" t="s">
        <v>153</v>
      </c>
      <c r="D6" s="39" t="s">
        <v>104</v>
      </c>
      <c r="E6" s="40">
        <v>300</v>
      </c>
      <c r="F6" s="41"/>
      <c r="G6" s="40">
        <v>278.92664399999995</v>
      </c>
      <c r="H6" s="40">
        <v>6.51</v>
      </c>
      <c r="I6" s="40">
        <v>10.62</v>
      </c>
      <c r="J6" s="42">
        <v>40.409999999999997</v>
      </c>
    </row>
    <row r="7" spans="1:10" x14ac:dyDescent="0.25">
      <c r="A7" s="37"/>
      <c r="B7" s="43" t="s">
        <v>137</v>
      </c>
      <c r="C7" s="65" t="s">
        <v>154</v>
      </c>
      <c r="D7" s="39" t="s">
        <v>105</v>
      </c>
      <c r="E7" s="40">
        <v>60</v>
      </c>
      <c r="F7" s="41"/>
      <c r="G7" s="40">
        <v>94.176000000000002</v>
      </c>
      <c r="H7" s="40">
        <v>7.62</v>
      </c>
      <c r="I7" s="40">
        <v>6.9</v>
      </c>
      <c r="J7" s="42">
        <v>0.42</v>
      </c>
    </row>
    <row r="8" spans="1:10" x14ac:dyDescent="0.25">
      <c r="A8" s="37"/>
      <c r="B8" s="43" t="s">
        <v>138</v>
      </c>
      <c r="C8" s="65" t="s">
        <v>122</v>
      </c>
      <c r="D8" s="39" t="s">
        <v>106</v>
      </c>
      <c r="E8" s="40">
        <v>100</v>
      </c>
      <c r="F8" s="41"/>
      <c r="G8" s="40">
        <v>40.599999999999994</v>
      </c>
      <c r="H8" s="40">
        <v>0.8</v>
      </c>
      <c r="I8" s="40">
        <v>0.2</v>
      </c>
      <c r="J8" s="42">
        <v>9.4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140</v>
      </c>
      <c r="C14" s="66" t="s">
        <v>122</v>
      </c>
      <c r="D14" s="53" t="s">
        <v>102</v>
      </c>
      <c r="E14" s="54">
        <v>60</v>
      </c>
      <c r="F14" s="55"/>
      <c r="G14" s="54">
        <v>134.34059999999999</v>
      </c>
      <c r="H14" s="54">
        <v>3.97</v>
      </c>
      <c r="I14" s="54">
        <v>0.39</v>
      </c>
      <c r="J14" s="56">
        <v>28.14</v>
      </c>
    </row>
    <row r="15" spans="1:10" x14ac:dyDescent="0.25">
      <c r="A15" s="37"/>
      <c r="B15" s="43" t="s">
        <v>141</v>
      </c>
      <c r="C15" s="65" t="s">
        <v>122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ht="30" x14ac:dyDescent="0.25">
      <c r="A16" s="37"/>
      <c r="B16" s="43" t="s">
        <v>142</v>
      </c>
      <c r="C16" s="65" t="s">
        <v>155</v>
      </c>
      <c r="D16" s="39" t="s">
        <v>110</v>
      </c>
      <c r="E16" s="40">
        <v>100</v>
      </c>
      <c r="F16" s="41"/>
      <c r="G16" s="40">
        <v>89.864145840000006</v>
      </c>
      <c r="H16" s="40">
        <v>1.38</v>
      </c>
      <c r="I16" s="40">
        <v>5.97</v>
      </c>
      <c r="J16" s="42">
        <v>9.01</v>
      </c>
    </row>
    <row r="17" spans="1:10" x14ac:dyDescent="0.25">
      <c r="A17" s="37"/>
      <c r="B17" s="43" t="s">
        <v>143</v>
      </c>
      <c r="C17" s="65" t="s">
        <v>156</v>
      </c>
      <c r="D17" s="39" t="s">
        <v>111</v>
      </c>
      <c r="E17" s="40">
        <v>300</v>
      </c>
      <c r="F17" s="41"/>
      <c r="G17" s="40">
        <v>127.75795200000002</v>
      </c>
      <c r="H17" s="40">
        <v>2.17</v>
      </c>
      <c r="I17" s="40">
        <v>6.39</v>
      </c>
      <c r="J17" s="42">
        <v>16.07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260</v>
      </c>
      <c r="F18" s="41"/>
      <c r="G18" s="40">
        <v>332.4474348</v>
      </c>
      <c r="H18" s="40">
        <v>9.14</v>
      </c>
      <c r="I18" s="40">
        <v>6.73</v>
      </c>
      <c r="J18" s="42">
        <v>59.05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69.121220000000008</v>
      </c>
      <c r="H19" s="40">
        <v>0.25</v>
      </c>
      <c r="I19" s="40">
        <v>0.16</v>
      </c>
      <c r="J19" s="42">
        <v>17.68</v>
      </c>
    </row>
    <row r="20" spans="1:10" x14ac:dyDescent="0.25">
      <c r="A20" s="37"/>
      <c r="B20" s="43" t="s">
        <v>146</v>
      </c>
      <c r="C20" s="65" t="s">
        <v>159</v>
      </c>
      <c r="D20" s="39" t="s">
        <v>114</v>
      </c>
      <c r="E20" s="40">
        <v>130</v>
      </c>
      <c r="F20" s="41"/>
      <c r="G20" s="40">
        <v>137.22080000000003</v>
      </c>
      <c r="H20" s="40">
        <v>12.23</v>
      </c>
      <c r="I20" s="40">
        <v>5.46</v>
      </c>
      <c r="J20" s="42">
        <v>9.98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45170.355497685188</v>
      </c>
    </row>
    <row r="2" spans="1:2" x14ac:dyDescent="0.2">
      <c r="A2" t="s">
        <v>80</v>
      </c>
      <c r="B2" s="13">
        <v>45176.55709490741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01.09.2023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2023-10-12T05:43:20Z</cp:lastPrinted>
  <dcterms:created xsi:type="dcterms:W3CDTF">2002-09-22T07:35:02Z</dcterms:created>
  <dcterms:modified xsi:type="dcterms:W3CDTF">2023-10-12T05:43:21Z</dcterms:modified>
</cp:coreProperties>
</file>