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1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'31.08.2023'!$A$3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1" i="1" l="1"/>
  <c r="A20" i="1"/>
  <c r="A11" i="1"/>
  <c r="CD26" i="1"/>
  <c r="CD17" i="1"/>
  <c r="AA29" i="1"/>
  <c r="AF29" i="1"/>
  <c r="V29" i="1"/>
  <c r="CO29" i="1"/>
  <c r="CL29" i="1"/>
  <c r="CI29" i="1"/>
  <c r="AI29" i="1"/>
  <c r="AE29" i="1"/>
  <c r="AD29" i="1"/>
  <c r="AC29" i="1"/>
  <c r="AB29" i="1"/>
  <c r="Z29" i="1"/>
  <c r="Y29" i="1"/>
  <c r="X29" i="1"/>
  <c r="W29" i="1"/>
  <c r="I29" i="1"/>
  <c r="H29" i="1"/>
  <c r="G29" i="1"/>
  <c r="F29" i="1"/>
  <c r="E29" i="1"/>
  <c r="D29" i="1"/>
  <c r="A25" i="1"/>
  <c r="C25" i="1"/>
  <c r="A24" i="1"/>
  <c r="C24" i="1"/>
  <c r="A23" i="1"/>
  <c r="C23" i="1"/>
  <c r="A22" i="1"/>
  <c r="C22" i="1"/>
  <c r="C21" i="1"/>
  <c r="C20" i="1"/>
  <c r="A19" i="1"/>
  <c r="C19" i="1"/>
  <c r="A16" i="1"/>
  <c r="C16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<sst xmlns="http://schemas.openxmlformats.org/spreadsheetml/2006/main" count="193" uniqueCount="163">
  <si>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</si>
  <si>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</si>
  <si>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</si>
  <si>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</si>
  <si>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</si>
  <si>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</si>
  <si>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</si>
  <si>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</si>
  <si>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</si>
  <si>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</si>
  <si>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</si>
  <si>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</si>
  <si>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</si>
  <si>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</si>
  <si>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</si>
  <si>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</si>
  <si>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</si>
  <si>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</si>
  <si>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</si>
  <si>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</si>
  <si>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</si>
  <si>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</si>
  <si>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</si>
  <si>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</si>
  <si>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</si>
  <si>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</si>
  <si>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</si>
  <si>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</si>
  <si>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</si>
  <si>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</si>
  <si>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</si>
  <si>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</si>
  <si>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</si>
  <si>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</si>
  <si>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</si>
  <si>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</si>
  <si>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</si>
  <si>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</si>
  <si>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</si>
  <si>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</si>
  <si>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</si>
  <si>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</si>
  <si>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</si>
  <si>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</si>
  <si>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</si>
  <si>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</si>
  <si>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</si>
  <si>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</si>
  <si>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</si>
  <si>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</si>
  <si>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</si>
  <si>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</si>
  <si>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</si>
  <si>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</si>
  <si>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</si>
  <si>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</si>
  <si>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</si>
  <si>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</si>
  <si>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</si>
  <si>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</si>
  <si>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</si>
  <si>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</si>
  <si>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</si>
  <si>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</si>
  <si>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</si>
  <si>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</si>
  <si>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</si>
  <si>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</si>
  <si>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</si>
  <si>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</si>
  <si>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</si>
  <si>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</si>
  <si>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</si>
  <si>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</si>
  <si>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</si>
  <si>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</si>
  <si>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</si>
  <si>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</si>
  <si>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</si>
  <si>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</si>
  <si>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</si>
  <si>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</si>
  <si>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</si>
  <si>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</si>
  <si>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</si>
  <si>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</si>
  <si>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</si>
  <si>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</si>
  <si>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</si>
  <si>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</si>
  <si>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</si>
  <si>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</si>
  <si>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</si>
  <si>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</si>
  <si>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</si>
  <si>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</si>
  <si>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</si>
  <si>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</si>
  <si>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</si>
  <si>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</si>
  <si>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</si>
  <si>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</si>
  <si>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Хлеб пшеничный</t>
  </si>
  <si>
    <t>Чай с лимоном (вариант 2)</t>
  </si>
  <si>
    <t>Яблоки</t>
  </si>
  <si>
    <t>Каша гречневая вязкая</t>
  </si>
  <si>
    <t>Булочка школьная</t>
  </si>
  <si>
    <t>Яйцо отварное</t>
  </si>
  <si>
    <t>Итого за 'Завтрак'</t>
  </si>
  <si>
    <t>Обед</t>
  </si>
  <si>
    <t>Борщ с картофелем</t>
  </si>
  <si>
    <t>Хлеб ржаной</t>
  </si>
  <si>
    <t>Рагу из овощей</t>
  </si>
  <si>
    <t>Биточки (котлеты) из мяса кур</t>
  </si>
  <si>
    <t>Компот из вишни</t>
  </si>
  <si>
    <t>Горошек зеленый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</si>
  <si>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</si>
  <si>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</si>
  <si>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</si>
  <si>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</si>
  <si>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</si>
  <si>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31.08.2023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</si>
  <si>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</si>
  <si>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</si>
  <si>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</si>
  <si>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</si>
  <si>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</si>
  <si>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</si>
  <si>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</si>
  <si>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</si>
  <si>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</si>
  <si>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</si>
  <si>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</si>
  <si>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</si>
  <si>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</si>
  <si>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</si>
  <si>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</si>
  <si>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</si>
  <si>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</si>
  <si>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</si>
  <si>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</si>
  <si>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</si>
  <si>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</si>
  <si>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</si>
  <si>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</si>
  <si>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</si>
  <si>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</si>
  <si>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</si>
  <si>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</si>
  <si>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</si>
  <si>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</si>
  <si>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</si>
  <si>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</si>
  <si>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</si>
  <si>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3/4</t>
  </si>
  <si>
    <t>18/12</t>
  </si>
  <si>
    <t>1/6</t>
  </si>
  <si>
    <t>4/2</t>
  </si>
  <si>
    <t>32/3</t>
  </si>
  <si>
    <t>5/9</t>
  </si>
  <si>
    <t>7/10</t>
  </si>
  <si>
    <t>1/1</t>
  </si>
  <si>
    <t>МЕНЮ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</si>
</sst>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0"/>
  <sheetViews>
    <sheetView tabSelected="1" zoomScaleNormal="100" workbookViewId="0">
      <selection activeCell="A8" sqref="A8:CQ30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"31 августа 2023 г."</f>
        <v>31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"50"</f>
        <v>50</v>
      </c>
      <c r="D11" s="19">
        <v>3.31</v>
      </c>
      <c r="E11" s="19">
        <v>0</v>
      </c>
      <c r="F11" s="19">
        <v>0.33</v>
      </c>
      <c r="G11" s="19">
        <v>0.33</v>
      </c>
      <c r="H11" s="19">
        <v>23.45</v>
      </c>
      <c r="I11" s="19">
        <v>111.95049999999999</v>
      </c>
      <c r="J11" s="19">
        <v>0</v>
      </c>
      <c r="K11" s="19">
        <v>0</v>
      </c>
      <c r="L11" s="19">
        <v>0</v>
      </c>
      <c r="M11" s="19">
        <v>0</v>
      </c>
      <c r="N11" s="19">
        <v>0.55000000000000004</v>
      </c>
      <c r="O11" s="19">
        <v>22.8</v>
      </c>
      <c r="P11" s="19">
        <v>0.1</v>
      </c>
      <c r="Q11" s="19">
        <v>0</v>
      </c>
      <c r="R11" s="19">
        <v>0</v>
      </c>
      <c r="S11" s="19">
        <v>0</v>
      </c>
      <c r="T11" s="19">
        <v>0.9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159.65</v>
      </c>
      <c r="AL11" s="16">
        <v>166.17</v>
      </c>
      <c r="AM11" s="16">
        <v>254.48</v>
      </c>
      <c r="AN11" s="16">
        <v>84.39</v>
      </c>
      <c r="AO11" s="16">
        <v>50.03</v>
      </c>
      <c r="AP11" s="16">
        <v>100.05</v>
      </c>
      <c r="AQ11" s="16">
        <v>37.85</v>
      </c>
      <c r="AR11" s="16">
        <v>180.96</v>
      </c>
      <c r="AS11" s="16">
        <v>112.23</v>
      </c>
      <c r="AT11" s="16">
        <v>156.6</v>
      </c>
      <c r="AU11" s="16">
        <v>129.19999999999999</v>
      </c>
      <c r="AV11" s="16">
        <v>67.86</v>
      </c>
      <c r="AW11" s="16">
        <v>120.06</v>
      </c>
      <c r="AX11" s="16">
        <v>1003.98</v>
      </c>
      <c r="AY11" s="16">
        <v>0</v>
      </c>
      <c r="AZ11" s="16">
        <v>327.12</v>
      </c>
      <c r="BA11" s="16">
        <v>142.25</v>
      </c>
      <c r="BB11" s="16">
        <v>94.4</v>
      </c>
      <c r="BC11" s="16">
        <v>74.819999999999993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0.04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0.03</v>
      </c>
      <c r="BT11" s="16">
        <v>0</v>
      </c>
      <c r="BU11" s="16">
        <v>0</v>
      </c>
      <c r="BV11" s="16">
        <v>0.14000000000000001</v>
      </c>
      <c r="BW11" s="16">
        <v>0.01</v>
      </c>
      <c r="BX11" s="16">
        <v>0</v>
      </c>
      <c r="BY11" s="16">
        <v>0</v>
      </c>
      <c r="BZ11" s="16">
        <v>0</v>
      </c>
      <c r="CA11" s="16">
        <v>0</v>
      </c>
      <c r="CB11" s="16">
        <v>19.55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2945</v>
      </c>
      <c r="CK11" s="16">
        <v>1134.5999999999999</v>
      </c>
      <c r="CL11" s="16">
        <v>2039.8</v>
      </c>
      <c r="CM11" s="16">
        <v>23.56</v>
      </c>
      <c r="CN11" s="16">
        <v>23.56</v>
      </c>
      <c r="CO11" s="16">
        <v>23.56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3.15</v>
      </c>
      <c r="CH12" s="16">
        <v>3.04</v>
      </c>
      <c r="CI12" s="16">
        <v>3.1</v>
      </c>
      <c r="CJ12" s="16">
        <v>340.58</v>
      </c>
      <c r="CK12" s="16">
        <v>136.38</v>
      </c>
      <c r="CL12" s="16">
        <v>238.48</v>
      </c>
      <c r="CM12" s="16">
        <v>33.03</v>
      </c>
      <c r="CN12" s="16">
        <v>19.63</v>
      </c>
      <c r="CO12" s="16">
        <v>26.33</v>
      </c>
      <c r="CP12" s="16">
        <v>4.88</v>
      </c>
      <c r="CQ12" s="16">
        <v>0</v>
      </c>
      <c r="CR12" s="67"/>
    </row>
    <row r="13" spans="1:96" s="21" customFormat="1" x14ac:dyDescent="0.25">
      <c r="A13" s="17" t="str">
        <f>"-"</f>
        <v>-</v>
      </c>
      <c r="B13" s="18" t="s">
        <v>104</v>
      </c>
      <c r="C13" s="19" t="str">
        <f>"100"</f>
        <v>100</v>
      </c>
      <c r="D13" s="19">
        <v>0.4</v>
      </c>
      <c r="E13" s="19">
        <v>0</v>
      </c>
      <c r="F13" s="19">
        <v>0.4</v>
      </c>
      <c r="G13" s="19">
        <v>0.4</v>
      </c>
      <c r="H13" s="19">
        <v>11.6</v>
      </c>
      <c r="I13" s="19">
        <v>48.68</v>
      </c>
      <c r="J13" s="19">
        <v>0.1</v>
      </c>
      <c r="K13" s="19">
        <v>0</v>
      </c>
      <c r="L13" s="19">
        <v>0</v>
      </c>
      <c r="M13" s="19">
        <v>0</v>
      </c>
      <c r="N13" s="19">
        <v>9</v>
      </c>
      <c r="O13" s="19">
        <v>0.8</v>
      </c>
      <c r="P13" s="19">
        <v>1.8</v>
      </c>
      <c r="Q13" s="19">
        <v>0</v>
      </c>
      <c r="R13" s="19">
        <v>0</v>
      </c>
      <c r="S13" s="19">
        <v>0.8</v>
      </c>
      <c r="T13" s="19">
        <v>0.5</v>
      </c>
      <c r="U13" s="19">
        <v>26</v>
      </c>
      <c r="V13" s="19">
        <v>278</v>
      </c>
      <c r="W13" s="19">
        <v>16</v>
      </c>
      <c r="X13" s="19">
        <v>9</v>
      </c>
      <c r="Y13" s="19">
        <v>11</v>
      </c>
      <c r="Z13" s="19">
        <v>2.2000000000000002</v>
      </c>
      <c r="AA13" s="19">
        <v>0</v>
      </c>
      <c r="AB13" s="19">
        <v>30</v>
      </c>
      <c r="AC13" s="19">
        <v>5</v>
      </c>
      <c r="AD13" s="19">
        <v>0.2</v>
      </c>
      <c r="AE13" s="19">
        <v>0.03</v>
      </c>
      <c r="AF13" s="19">
        <v>0.02</v>
      </c>
      <c r="AG13" s="19">
        <v>0.3</v>
      </c>
      <c r="AH13" s="19">
        <v>0.4</v>
      </c>
      <c r="AI13" s="19">
        <v>10</v>
      </c>
      <c r="AJ13" s="16">
        <v>0</v>
      </c>
      <c r="AK13" s="16">
        <v>12</v>
      </c>
      <c r="AL13" s="16">
        <v>13</v>
      </c>
      <c r="AM13" s="16">
        <v>19</v>
      </c>
      <c r="AN13" s="16">
        <v>18</v>
      </c>
      <c r="AO13" s="16">
        <v>3</v>
      </c>
      <c r="AP13" s="16">
        <v>11</v>
      </c>
      <c r="AQ13" s="16">
        <v>3</v>
      </c>
      <c r="AR13" s="16">
        <v>9</v>
      </c>
      <c r="AS13" s="16">
        <v>17</v>
      </c>
      <c r="AT13" s="16">
        <v>10</v>
      </c>
      <c r="AU13" s="16">
        <v>78</v>
      </c>
      <c r="AV13" s="16">
        <v>7</v>
      </c>
      <c r="AW13" s="16">
        <v>14</v>
      </c>
      <c r="AX13" s="16">
        <v>42</v>
      </c>
      <c r="AY13" s="16">
        <v>0</v>
      </c>
      <c r="AZ13" s="16">
        <v>13</v>
      </c>
      <c r="BA13" s="16">
        <v>16</v>
      </c>
      <c r="BB13" s="16">
        <v>6</v>
      </c>
      <c r="BC13" s="16">
        <v>5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86.3</v>
      </c>
      <c r="CC13" s="20"/>
      <c r="CD13" s="20"/>
      <c r="CE13" s="16">
        <v>5</v>
      </c>
      <c r="CF13" s="16"/>
      <c r="CG13" s="16">
        <v>2</v>
      </c>
      <c r="CH13" s="16">
        <v>2</v>
      </c>
      <c r="CI13" s="16">
        <v>2</v>
      </c>
      <c r="CJ13" s="16">
        <v>150</v>
      </c>
      <c r="CK13" s="16">
        <v>150</v>
      </c>
      <c r="CL13" s="16">
        <v>150</v>
      </c>
      <c r="CM13" s="16">
        <v>46.8</v>
      </c>
      <c r="CN13" s="16">
        <v>46.8</v>
      </c>
      <c r="CO13" s="16">
        <v>46.8</v>
      </c>
      <c r="CP13" s="16">
        <v>0</v>
      </c>
      <c r="CQ13" s="16">
        <v>0</v>
      </c>
      <c r="CR13" s="67"/>
    </row>
    <row r="14" spans="1:96" s="21" customFormat="1" ht="31.5" x14ac:dyDescent="0.25">
      <c r="A14" s="17" t="str">
        <f>"3/4"</f>
        <v>3/4</v>
      </c>
      <c r="B14" s="18" t="s">
        <v>105</v>
      </c>
      <c r="C14" s="19" t="str">
        <f>"300"</f>
        <v>300</v>
      </c>
      <c r="D14" s="19">
        <v>9.08</v>
      </c>
      <c r="E14" s="19">
        <v>0</v>
      </c>
      <c r="F14" s="19">
        <v>9.7200000000000006</v>
      </c>
      <c r="G14" s="19">
        <v>9.7200000000000006</v>
      </c>
      <c r="H14" s="19">
        <v>47.58</v>
      </c>
      <c r="I14" s="19">
        <v>301.99283099999997</v>
      </c>
      <c r="J14" s="19">
        <v>1.38</v>
      </c>
      <c r="K14" s="19">
        <v>4.88</v>
      </c>
      <c r="L14" s="19">
        <v>0</v>
      </c>
      <c r="M14" s="19">
        <v>0</v>
      </c>
      <c r="N14" s="19">
        <v>1.01</v>
      </c>
      <c r="O14" s="19">
        <v>38.68</v>
      </c>
      <c r="P14" s="19">
        <v>7.89</v>
      </c>
      <c r="Q14" s="19">
        <v>0</v>
      </c>
      <c r="R14" s="19">
        <v>0</v>
      </c>
      <c r="S14" s="19">
        <v>0</v>
      </c>
      <c r="T14" s="19">
        <v>2</v>
      </c>
      <c r="U14" s="19">
        <v>289.60000000000002</v>
      </c>
      <c r="V14" s="19">
        <v>276.57</v>
      </c>
      <c r="W14" s="19">
        <v>16.940000000000001</v>
      </c>
      <c r="X14" s="19">
        <v>139.81</v>
      </c>
      <c r="Y14" s="19">
        <v>204.36</v>
      </c>
      <c r="Z14" s="19">
        <v>4.8</v>
      </c>
      <c r="AA14" s="19">
        <v>0</v>
      </c>
      <c r="AB14" s="19">
        <v>6.62</v>
      </c>
      <c r="AC14" s="19">
        <v>1.47</v>
      </c>
      <c r="AD14" s="19">
        <v>3.89</v>
      </c>
      <c r="AE14" s="19">
        <v>0.27</v>
      </c>
      <c r="AF14" s="19">
        <v>0.13</v>
      </c>
      <c r="AG14" s="19">
        <v>2.62</v>
      </c>
      <c r="AH14" s="19">
        <v>5.29</v>
      </c>
      <c r="AI14" s="19">
        <v>0</v>
      </c>
      <c r="AJ14" s="16">
        <v>0</v>
      </c>
      <c r="AK14" s="16">
        <v>424.98</v>
      </c>
      <c r="AL14" s="16">
        <v>331.34</v>
      </c>
      <c r="AM14" s="16">
        <v>536.62</v>
      </c>
      <c r="AN14" s="16">
        <v>381.76</v>
      </c>
      <c r="AO14" s="16">
        <v>230.5</v>
      </c>
      <c r="AP14" s="16">
        <v>288.12</v>
      </c>
      <c r="AQ14" s="16">
        <v>129.65</v>
      </c>
      <c r="AR14" s="16">
        <v>426.42</v>
      </c>
      <c r="AS14" s="16">
        <v>417.77</v>
      </c>
      <c r="AT14" s="16">
        <v>806.74</v>
      </c>
      <c r="AU14" s="16">
        <v>793.77</v>
      </c>
      <c r="AV14" s="16">
        <v>216.09</v>
      </c>
      <c r="AW14" s="16">
        <v>518.62</v>
      </c>
      <c r="AX14" s="16">
        <v>1627.88</v>
      </c>
      <c r="AY14" s="16">
        <v>0</v>
      </c>
      <c r="AZ14" s="16">
        <v>360.15</v>
      </c>
      <c r="BA14" s="16">
        <v>436.5</v>
      </c>
      <c r="BB14" s="16">
        <v>309.73</v>
      </c>
      <c r="BC14" s="16">
        <v>237.7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0.01</v>
      </c>
      <c r="BJ14" s="16">
        <v>0</v>
      </c>
      <c r="BK14" s="16">
        <v>0.84</v>
      </c>
      <c r="BL14" s="16">
        <v>0</v>
      </c>
      <c r="BM14" s="16">
        <v>0.33</v>
      </c>
      <c r="BN14" s="16">
        <v>0.03</v>
      </c>
      <c r="BO14" s="16">
        <v>0.05</v>
      </c>
      <c r="BP14" s="16">
        <v>0</v>
      </c>
      <c r="BQ14" s="16">
        <v>0</v>
      </c>
      <c r="BR14" s="16">
        <v>0.01</v>
      </c>
      <c r="BS14" s="16">
        <v>2.5099999999999998</v>
      </c>
      <c r="BT14" s="16">
        <v>0.01</v>
      </c>
      <c r="BU14" s="16">
        <v>0</v>
      </c>
      <c r="BV14" s="16">
        <v>5.09</v>
      </c>
      <c r="BW14" s="16">
        <v>7.0000000000000007E-2</v>
      </c>
      <c r="BX14" s="16">
        <v>0</v>
      </c>
      <c r="BY14" s="16">
        <v>0</v>
      </c>
      <c r="BZ14" s="16">
        <v>0</v>
      </c>
      <c r="CA14" s="16">
        <v>0</v>
      </c>
      <c r="CB14" s="16">
        <v>250.3</v>
      </c>
      <c r="CC14" s="20"/>
      <c r="CD14" s="20"/>
      <c r="CE14" s="16">
        <v>1.1000000000000001</v>
      </c>
      <c r="CF14" s="16"/>
      <c r="CG14" s="16">
        <v>31.02</v>
      </c>
      <c r="CH14" s="16">
        <v>18.52</v>
      </c>
      <c r="CI14" s="16">
        <v>24.77</v>
      </c>
      <c r="CJ14" s="16">
        <v>2613.21</v>
      </c>
      <c r="CK14" s="16">
        <v>1268.58</v>
      </c>
      <c r="CL14" s="16">
        <v>1940.89</v>
      </c>
      <c r="CM14" s="16">
        <v>58.55</v>
      </c>
      <c r="CN14" s="16">
        <v>37.119999999999997</v>
      </c>
      <c r="CO14" s="16">
        <v>47.83</v>
      </c>
      <c r="CP14" s="16">
        <v>0</v>
      </c>
      <c r="CQ14" s="16">
        <v>0.75</v>
      </c>
      <c r="CR14" s="67"/>
    </row>
    <row r="15" spans="1:96" s="21" customFormat="1" x14ac:dyDescent="0.25">
      <c r="A15" s="17" t="str">
        <f>"18/12"</f>
        <v>18/12</v>
      </c>
      <c r="B15" s="18" t="s">
        <v>106</v>
      </c>
      <c r="C15" s="19" t="str">
        <f>"40"</f>
        <v>40</v>
      </c>
      <c r="D15" s="19">
        <v>3.24</v>
      </c>
      <c r="E15" s="19">
        <v>0.08</v>
      </c>
      <c r="F15" s="19">
        <v>1.58</v>
      </c>
      <c r="G15" s="19">
        <v>1.76</v>
      </c>
      <c r="H15" s="19">
        <v>22.23</v>
      </c>
      <c r="I15" s="19">
        <v>115.61703424</v>
      </c>
      <c r="J15" s="19">
        <v>0.24</v>
      </c>
      <c r="K15" s="19">
        <v>0.88</v>
      </c>
      <c r="L15" s="19">
        <v>0</v>
      </c>
      <c r="M15" s="19">
        <v>0</v>
      </c>
      <c r="N15" s="19">
        <v>1.96</v>
      </c>
      <c r="O15" s="19">
        <v>19.28</v>
      </c>
      <c r="P15" s="19">
        <v>0.99</v>
      </c>
      <c r="Q15" s="19">
        <v>0</v>
      </c>
      <c r="R15" s="19">
        <v>0</v>
      </c>
      <c r="S15" s="19">
        <v>0</v>
      </c>
      <c r="T15" s="19">
        <v>0.64</v>
      </c>
      <c r="U15" s="19">
        <v>187.09</v>
      </c>
      <c r="V15" s="19">
        <v>34.619999999999997</v>
      </c>
      <c r="W15" s="19">
        <v>6.64</v>
      </c>
      <c r="X15" s="19">
        <v>4.53</v>
      </c>
      <c r="Y15" s="19">
        <v>24.37</v>
      </c>
      <c r="Z15" s="19">
        <v>0.35</v>
      </c>
      <c r="AA15" s="19">
        <v>0.18</v>
      </c>
      <c r="AB15" s="19">
        <v>0.04</v>
      </c>
      <c r="AC15" s="19">
        <v>0.3</v>
      </c>
      <c r="AD15" s="19">
        <v>1.07</v>
      </c>
      <c r="AE15" s="19">
        <v>0.04</v>
      </c>
      <c r="AF15" s="19">
        <v>0.01</v>
      </c>
      <c r="AG15" s="19">
        <v>0.31</v>
      </c>
      <c r="AH15" s="19">
        <v>0.96</v>
      </c>
      <c r="AI15" s="19">
        <v>0</v>
      </c>
      <c r="AJ15" s="16">
        <v>0</v>
      </c>
      <c r="AK15" s="16">
        <v>142.44</v>
      </c>
      <c r="AL15" s="16">
        <v>129.35</v>
      </c>
      <c r="AM15" s="16">
        <v>242.18</v>
      </c>
      <c r="AN15" s="16">
        <v>79.03</v>
      </c>
      <c r="AO15" s="16">
        <v>46.74</v>
      </c>
      <c r="AP15" s="16">
        <v>94.25</v>
      </c>
      <c r="AQ15" s="16">
        <v>30.17</v>
      </c>
      <c r="AR15" s="16">
        <v>149.55000000000001</v>
      </c>
      <c r="AS15" s="16">
        <v>100.78</v>
      </c>
      <c r="AT15" s="16">
        <v>121.16</v>
      </c>
      <c r="AU15" s="16">
        <v>106.37</v>
      </c>
      <c r="AV15" s="16">
        <v>61.07</v>
      </c>
      <c r="AW15" s="16">
        <v>105.93</v>
      </c>
      <c r="AX15" s="16">
        <v>914.59</v>
      </c>
      <c r="AY15" s="16">
        <v>1.06</v>
      </c>
      <c r="AZ15" s="16">
        <v>287.36</v>
      </c>
      <c r="BA15" s="16">
        <v>149.99</v>
      </c>
      <c r="BB15" s="16">
        <v>75.78</v>
      </c>
      <c r="BC15" s="16">
        <v>59.77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0.11</v>
      </c>
      <c r="BL15" s="16">
        <v>0</v>
      </c>
      <c r="BM15" s="16">
        <v>0.05</v>
      </c>
      <c r="BN15" s="16">
        <v>0</v>
      </c>
      <c r="BO15" s="16">
        <v>0.01</v>
      </c>
      <c r="BP15" s="16">
        <v>0</v>
      </c>
      <c r="BQ15" s="16">
        <v>0</v>
      </c>
      <c r="BR15" s="16">
        <v>0</v>
      </c>
      <c r="BS15" s="16">
        <v>0.31</v>
      </c>
      <c r="BT15" s="16">
        <v>0</v>
      </c>
      <c r="BU15" s="16">
        <v>0</v>
      </c>
      <c r="BV15" s="16">
        <v>0.95</v>
      </c>
      <c r="BW15" s="16">
        <v>0.01</v>
      </c>
      <c r="BX15" s="16">
        <v>0</v>
      </c>
      <c r="BY15" s="16">
        <v>0</v>
      </c>
      <c r="BZ15" s="16">
        <v>0</v>
      </c>
      <c r="CA15" s="16">
        <v>0</v>
      </c>
      <c r="CB15" s="16">
        <v>20.82</v>
      </c>
      <c r="CC15" s="20"/>
      <c r="CD15" s="20"/>
      <c r="CE15" s="16">
        <v>0.18</v>
      </c>
      <c r="CF15" s="16"/>
      <c r="CG15" s="16">
        <v>20.07</v>
      </c>
      <c r="CH15" s="16">
        <v>10.46</v>
      </c>
      <c r="CI15" s="16">
        <v>15.27</v>
      </c>
      <c r="CJ15" s="16">
        <v>680.89</v>
      </c>
      <c r="CK15" s="16">
        <v>242.85</v>
      </c>
      <c r="CL15" s="16">
        <v>461.87</v>
      </c>
      <c r="CM15" s="16">
        <v>7.13</v>
      </c>
      <c r="CN15" s="16">
        <v>4.1399999999999997</v>
      </c>
      <c r="CO15" s="16">
        <v>5.94</v>
      </c>
      <c r="CP15" s="16">
        <v>1.84</v>
      </c>
      <c r="CQ15" s="16">
        <v>0.48</v>
      </c>
      <c r="CR15" s="67"/>
    </row>
    <row r="16" spans="1:96" s="16" customFormat="1" x14ac:dyDescent="0.25">
      <c r="A16" s="17" t="str">
        <f>"1/6"</f>
        <v>1/6</v>
      </c>
      <c r="B16" s="18" t="s">
        <v>107</v>
      </c>
      <c r="C16" s="19" t="str">
        <f>"40"</f>
        <v>40</v>
      </c>
      <c r="D16" s="19">
        <v>5.08</v>
      </c>
      <c r="E16" s="19">
        <v>5.08</v>
      </c>
      <c r="F16" s="19">
        <v>4.5999999999999996</v>
      </c>
      <c r="G16" s="19">
        <v>0</v>
      </c>
      <c r="H16" s="19">
        <v>0.28000000000000003</v>
      </c>
      <c r="I16" s="19">
        <v>62.783999999999999</v>
      </c>
      <c r="J16" s="19">
        <v>1.2</v>
      </c>
      <c r="K16" s="19">
        <v>0</v>
      </c>
      <c r="L16" s="19">
        <v>0</v>
      </c>
      <c r="M16" s="19">
        <v>0</v>
      </c>
      <c r="N16" s="19">
        <v>0.28000000000000003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0.4</v>
      </c>
      <c r="U16" s="19">
        <v>53.6</v>
      </c>
      <c r="V16" s="19">
        <v>56</v>
      </c>
      <c r="W16" s="19">
        <v>22</v>
      </c>
      <c r="X16" s="19">
        <v>4.8</v>
      </c>
      <c r="Y16" s="19">
        <v>76.8</v>
      </c>
      <c r="Z16" s="19">
        <v>1</v>
      </c>
      <c r="AA16" s="19">
        <v>100</v>
      </c>
      <c r="AB16" s="19">
        <v>24</v>
      </c>
      <c r="AC16" s="19">
        <v>104</v>
      </c>
      <c r="AD16" s="19">
        <v>0.24</v>
      </c>
      <c r="AE16" s="19">
        <v>0.03</v>
      </c>
      <c r="AF16" s="19">
        <v>0.18</v>
      </c>
      <c r="AG16" s="19">
        <v>0.08</v>
      </c>
      <c r="AH16" s="19">
        <v>1.44</v>
      </c>
      <c r="AI16" s="19">
        <v>0</v>
      </c>
      <c r="AJ16" s="16">
        <v>0</v>
      </c>
      <c r="AK16" s="16">
        <v>308.8</v>
      </c>
      <c r="AL16" s="16">
        <v>238.8</v>
      </c>
      <c r="AM16" s="16">
        <v>432.4</v>
      </c>
      <c r="AN16" s="16">
        <v>361.2</v>
      </c>
      <c r="AO16" s="16">
        <v>169.6</v>
      </c>
      <c r="AP16" s="16">
        <v>244</v>
      </c>
      <c r="AQ16" s="16">
        <v>81.599999999999994</v>
      </c>
      <c r="AR16" s="16">
        <v>260.8</v>
      </c>
      <c r="AS16" s="16">
        <v>284</v>
      </c>
      <c r="AT16" s="16">
        <v>314.8</v>
      </c>
      <c r="AU16" s="16">
        <v>491.6</v>
      </c>
      <c r="AV16" s="16">
        <v>136</v>
      </c>
      <c r="AW16" s="16">
        <v>166.4</v>
      </c>
      <c r="AX16" s="16">
        <v>709.2</v>
      </c>
      <c r="AY16" s="16">
        <v>5.6</v>
      </c>
      <c r="AZ16" s="16">
        <v>158.4</v>
      </c>
      <c r="BA16" s="16">
        <v>371.2</v>
      </c>
      <c r="BB16" s="16">
        <v>190.4</v>
      </c>
      <c r="BC16" s="16">
        <v>117.2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29.64</v>
      </c>
      <c r="CC16" s="20"/>
      <c r="CD16" s="20"/>
      <c r="CE16" s="16">
        <v>104</v>
      </c>
      <c r="CG16" s="16">
        <v>9.0399999999999991</v>
      </c>
      <c r="CH16" s="16">
        <v>7.6</v>
      </c>
      <c r="CI16" s="16">
        <v>8.32</v>
      </c>
      <c r="CJ16" s="16">
        <v>1296</v>
      </c>
      <c r="CK16" s="16">
        <v>828</v>
      </c>
      <c r="CL16" s="16">
        <v>1062</v>
      </c>
      <c r="CM16" s="16">
        <v>4</v>
      </c>
      <c r="CN16" s="16">
        <v>2.8</v>
      </c>
      <c r="CO16" s="16">
        <v>3.4</v>
      </c>
      <c r="CP16" s="16">
        <v>0</v>
      </c>
      <c r="CQ16" s="16">
        <v>0</v>
      </c>
      <c r="CR16" s="68"/>
    </row>
    <row r="17" spans="1:96" s="22" customFormat="1" ht="31.5" x14ac:dyDescent="0.25">
      <c r="A17" s="71"/>
      <c r="B17" s="72" t="s">
        <v>108</v>
      </c>
      <c r="C17" s="73"/>
      <c r="D17" s="73">
        <v>21.22</v>
      </c>
      <c r="E17" s="73">
        <v>5.16</v>
      </c>
      <c r="F17" s="73">
        <v>16.649999999999999</v>
      </c>
      <c r="G17" s="73">
        <v>12.24</v>
      </c>
      <c r="H17" s="73">
        <v>110.2</v>
      </c>
      <c r="I17" s="73">
        <v>661.55</v>
      </c>
      <c r="J17" s="73">
        <v>2.92</v>
      </c>
      <c r="K17" s="73">
        <v>5.76</v>
      </c>
      <c r="L17" s="73">
        <v>0</v>
      </c>
      <c r="M17" s="73">
        <v>0</v>
      </c>
      <c r="N17" s="73">
        <v>17.72</v>
      </c>
      <c r="O17" s="73">
        <v>81.56</v>
      </c>
      <c r="P17" s="73">
        <v>10.92</v>
      </c>
      <c r="Q17" s="73">
        <v>0</v>
      </c>
      <c r="R17" s="73">
        <v>0</v>
      </c>
      <c r="S17" s="73">
        <v>1.08</v>
      </c>
      <c r="T17" s="73">
        <v>4.49</v>
      </c>
      <c r="U17" s="73">
        <v>556.88</v>
      </c>
      <c r="V17" s="73">
        <v>653.22</v>
      </c>
      <c r="W17" s="73">
        <v>63.61</v>
      </c>
      <c r="X17" s="73">
        <v>158.69</v>
      </c>
      <c r="Y17" s="73">
        <v>317.52999999999997</v>
      </c>
      <c r="Z17" s="73">
        <v>8.39</v>
      </c>
      <c r="AA17" s="73">
        <v>100.18</v>
      </c>
      <c r="AB17" s="73">
        <v>61.09</v>
      </c>
      <c r="AC17" s="73">
        <v>110.87</v>
      </c>
      <c r="AD17" s="73">
        <v>5.41</v>
      </c>
      <c r="AE17" s="73">
        <v>0.37</v>
      </c>
      <c r="AF17" s="73">
        <v>0.34</v>
      </c>
      <c r="AG17" s="73">
        <v>3.31</v>
      </c>
      <c r="AH17" s="73">
        <v>8.11</v>
      </c>
      <c r="AI17" s="73">
        <v>10.78</v>
      </c>
      <c r="AJ17" s="74">
        <v>0</v>
      </c>
      <c r="AK17" s="74">
        <v>1048.53</v>
      </c>
      <c r="AL17" s="74">
        <v>879.42</v>
      </c>
      <c r="AM17" s="74">
        <v>1485.3</v>
      </c>
      <c r="AN17" s="74">
        <v>925.52</v>
      </c>
      <c r="AO17" s="74">
        <v>500.15</v>
      </c>
      <c r="AP17" s="74">
        <v>738.62</v>
      </c>
      <c r="AQ17" s="74">
        <v>282.27</v>
      </c>
      <c r="AR17" s="74">
        <v>1028.25</v>
      </c>
      <c r="AS17" s="74">
        <v>931.79</v>
      </c>
      <c r="AT17" s="74">
        <v>1409.3</v>
      </c>
      <c r="AU17" s="74">
        <v>1598.93</v>
      </c>
      <c r="AV17" s="74">
        <v>488.88</v>
      </c>
      <c r="AW17" s="74">
        <v>925</v>
      </c>
      <c r="AX17" s="74">
        <v>4297.6499999999996</v>
      </c>
      <c r="AY17" s="74">
        <v>6.66</v>
      </c>
      <c r="AZ17" s="74">
        <v>1146.03</v>
      </c>
      <c r="BA17" s="74">
        <v>1115.94</v>
      </c>
      <c r="BB17" s="74">
        <v>676.3</v>
      </c>
      <c r="BC17" s="74">
        <v>494.49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0.01</v>
      </c>
      <c r="BJ17" s="74">
        <v>0</v>
      </c>
      <c r="BK17" s="74">
        <v>0.99</v>
      </c>
      <c r="BL17" s="74">
        <v>0</v>
      </c>
      <c r="BM17" s="74">
        <v>0.39</v>
      </c>
      <c r="BN17" s="74">
        <v>0.03</v>
      </c>
      <c r="BO17" s="74">
        <v>0.06</v>
      </c>
      <c r="BP17" s="74">
        <v>0</v>
      </c>
      <c r="BQ17" s="74">
        <v>0</v>
      </c>
      <c r="BR17" s="74">
        <v>0.02</v>
      </c>
      <c r="BS17" s="74">
        <v>2.86</v>
      </c>
      <c r="BT17" s="74">
        <v>0.01</v>
      </c>
      <c r="BU17" s="74">
        <v>0</v>
      </c>
      <c r="BV17" s="74">
        <v>6.18</v>
      </c>
      <c r="BW17" s="74">
        <v>0.09</v>
      </c>
      <c r="BX17" s="74">
        <v>0</v>
      </c>
      <c r="BY17" s="74">
        <v>0</v>
      </c>
      <c r="BZ17" s="74">
        <v>0</v>
      </c>
      <c r="CA17" s="74">
        <v>0</v>
      </c>
      <c r="CB17" s="74">
        <v>606.04999999999995</v>
      </c>
      <c r="CC17" s="70"/>
      <c r="CD17" s="70">
        <f>$I$17/$I$27*100</f>
        <v>41.057929818899488</v>
      </c>
      <c r="CE17" s="74">
        <v>110.36</v>
      </c>
      <c r="CF17" s="74"/>
      <c r="CG17" s="74">
        <v>65.290000000000006</v>
      </c>
      <c r="CH17" s="74">
        <v>41.62</v>
      </c>
      <c r="CI17" s="74">
        <v>53.46</v>
      </c>
      <c r="CJ17" s="74">
        <v>8025.67</v>
      </c>
      <c r="CK17" s="74">
        <v>3760.41</v>
      </c>
      <c r="CL17" s="74">
        <v>5893.04</v>
      </c>
      <c r="CM17" s="74">
        <v>173.06</v>
      </c>
      <c r="CN17" s="74">
        <v>134.05000000000001</v>
      </c>
      <c r="CO17" s="74">
        <v>153.87</v>
      </c>
      <c r="CP17" s="74">
        <v>6.72</v>
      </c>
      <c r="CQ17" s="74">
        <v>1.23</v>
      </c>
    </row>
    <row r="18" spans="1:96" x14ac:dyDescent="0.25">
      <c r="A18" s="17"/>
      <c r="B18" s="69" t="s">
        <v>109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</row>
    <row r="19" spans="1:96" s="21" customFormat="1" ht="31.5" x14ac:dyDescent="0.25">
      <c r="A19" s="17" t="str">
        <f>"4/2"</f>
        <v>4/2</v>
      </c>
      <c r="B19" s="18" t="s">
        <v>110</v>
      </c>
      <c r="C19" s="19" t="str">
        <f>"300"</f>
        <v>300</v>
      </c>
      <c r="D19" s="19">
        <v>2.44</v>
      </c>
      <c r="E19" s="19">
        <v>0</v>
      </c>
      <c r="F19" s="19">
        <v>5.56</v>
      </c>
      <c r="G19" s="19">
        <v>6.32</v>
      </c>
      <c r="H19" s="19">
        <v>20.46</v>
      </c>
      <c r="I19" s="19">
        <v>134.89704623999998</v>
      </c>
      <c r="J19" s="19">
        <v>0.8</v>
      </c>
      <c r="K19" s="19">
        <v>3.9</v>
      </c>
      <c r="L19" s="19">
        <v>0</v>
      </c>
      <c r="M19" s="19">
        <v>0</v>
      </c>
      <c r="N19" s="19">
        <v>10.07</v>
      </c>
      <c r="O19" s="19">
        <v>7.28</v>
      </c>
      <c r="P19" s="19">
        <v>3.11</v>
      </c>
      <c r="Q19" s="19">
        <v>0</v>
      </c>
      <c r="R19" s="19">
        <v>0</v>
      </c>
      <c r="S19" s="19">
        <v>0.25</v>
      </c>
      <c r="T19" s="19">
        <v>2.23</v>
      </c>
      <c r="U19" s="19">
        <v>274.56</v>
      </c>
      <c r="V19" s="19">
        <v>506.44</v>
      </c>
      <c r="W19" s="19">
        <v>39.06</v>
      </c>
      <c r="X19" s="19">
        <v>31.48</v>
      </c>
      <c r="Y19" s="19">
        <v>69.37</v>
      </c>
      <c r="Z19" s="19">
        <v>1.57</v>
      </c>
      <c r="AA19" s="19">
        <v>0</v>
      </c>
      <c r="AB19" s="19">
        <v>1166.77</v>
      </c>
      <c r="AC19" s="19">
        <v>243.17</v>
      </c>
      <c r="AD19" s="19">
        <v>2.85</v>
      </c>
      <c r="AE19" s="19">
        <v>7.0000000000000007E-2</v>
      </c>
      <c r="AF19" s="19">
        <v>0.06</v>
      </c>
      <c r="AG19" s="19">
        <v>0.79</v>
      </c>
      <c r="AH19" s="19">
        <v>1.46</v>
      </c>
      <c r="AI19" s="19">
        <v>8.17</v>
      </c>
      <c r="AJ19" s="16">
        <v>0</v>
      </c>
      <c r="AK19" s="16">
        <v>56.84</v>
      </c>
      <c r="AL19" s="16">
        <v>68.59</v>
      </c>
      <c r="AM19" s="16">
        <v>79.78</v>
      </c>
      <c r="AN19" s="16">
        <v>102.74</v>
      </c>
      <c r="AO19" s="16">
        <v>20.91</v>
      </c>
      <c r="AP19" s="16">
        <v>63.01</v>
      </c>
      <c r="AQ19" s="16">
        <v>20.51</v>
      </c>
      <c r="AR19" s="16">
        <v>57.41</v>
      </c>
      <c r="AS19" s="16">
        <v>63.99</v>
      </c>
      <c r="AT19" s="16">
        <v>138.29</v>
      </c>
      <c r="AU19" s="16">
        <v>295.12</v>
      </c>
      <c r="AV19" s="16">
        <v>18.989999999999998</v>
      </c>
      <c r="AW19" s="16">
        <v>51.95</v>
      </c>
      <c r="AX19" s="16">
        <v>340.14</v>
      </c>
      <c r="AY19" s="16">
        <v>0</v>
      </c>
      <c r="AZ19" s="16">
        <v>53.36</v>
      </c>
      <c r="BA19" s="16">
        <v>64.180000000000007</v>
      </c>
      <c r="BB19" s="16">
        <v>54.25</v>
      </c>
      <c r="BC19" s="16">
        <v>19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0.36</v>
      </c>
      <c r="BL19" s="16">
        <v>0</v>
      </c>
      <c r="BM19" s="16">
        <v>0.22</v>
      </c>
      <c r="BN19" s="16">
        <v>0.02</v>
      </c>
      <c r="BO19" s="16">
        <v>0.04</v>
      </c>
      <c r="BP19" s="16">
        <v>0</v>
      </c>
      <c r="BQ19" s="16">
        <v>0</v>
      </c>
      <c r="BR19" s="16">
        <v>0</v>
      </c>
      <c r="BS19" s="16">
        <v>1.33</v>
      </c>
      <c r="BT19" s="16">
        <v>0</v>
      </c>
      <c r="BU19" s="16">
        <v>0</v>
      </c>
      <c r="BV19" s="16">
        <v>3.59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371.96</v>
      </c>
      <c r="CC19" s="20"/>
      <c r="CD19" s="20"/>
      <c r="CE19" s="16">
        <v>194.46</v>
      </c>
      <c r="CF19" s="16"/>
      <c r="CG19" s="16">
        <v>19.14</v>
      </c>
      <c r="CH19" s="16">
        <v>13.05</v>
      </c>
      <c r="CI19" s="16">
        <v>16.09</v>
      </c>
      <c r="CJ19" s="16">
        <v>795</v>
      </c>
      <c r="CK19" s="16">
        <v>303.14999999999998</v>
      </c>
      <c r="CL19" s="16">
        <v>549.07000000000005</v>
      </c>
      <c r="CM19" s="16">
        <v>33.479999999999997</v>
      </c>
      <c r="CN19" s="16">
        <v>17.75</v>
      </c>
      <c r="CO19" s="16">
        <v>25.62</v>
      </c>
      <c r="CP19" s="16">
        <v>1.56</v>
      </c>
      <c r="CQ19" s="16">
        <v>0.6</v>
      </c>
      <c r="CR19" s="67"/>
    </row>
    <row r="20" spans="1:96" s="21" customFormat="1" x14ac:dyDescent="0.25">
      <c r="A20" s="17" t="str">
        <f>"8/15"</f>
        <v>8/15</v>
      </c>
      <c r="B20" s="18" t="s">
        <v>102</v>
      </c>
      <c r="C20" s="19" t="str">
        <f>"60"</f>
        <v>60</v>
      </c>
      <c r="D20" s="19">
        <v>4.76</v>
      </c>
      <c r="E20" s="19">
        <v>0</v>
      </c>
      <c r="F20" s="19">
        <v>0.47</v>
      </c>
      <c r="G20" s="19">
        <v>0.47</v>
      </c>
      <c r="H20" s="19">
        <v>33.770000000000003</v>
      </c>
      <c r="I20" s="19">
        <v>161.20872</v>
      </c>
      <c r="J20" s="19">
        <v>0</v>
      </c>
      <c r="K20" s="19">
        <v>0</v>
      </c>
      <c r="L20" s="19">
        <v>0</v>
      </c>
      <c r="M20" s="19">
        <v>0</v>
      </c>
      <c r="N20" s="19">
        <v>0.79</v>
      </c>
      <c r="O20" s="19">
        <v>32.83</v>
      </c>
      <c r="P20" s="19">
        <v>0.14000000000000001</v>
      </c>
      <c r="Q20" s="19">
        <v>0</v>
      </c>
      <c r="R20" s="19">
        <v>0</v>
      </c>
      <c r="S20" s="19">
        <v>0</v>
      </c>
      <c r="T20" s="19">
        <v>1.3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6">
        <v>0</v>
      </c>
      <c r="AK20" s="16">
        <v>229.89</v>
      </c>
      <c r="AL20" s="16">
        <v>239.28</v>
      </c>
      <c r="AM20" s="16">
        <v>366.44</v>
      </c>
      <c r="AN20" s="16">
        <v>121.52</v>
      </c>
      <c r="AO20" s="16">
        <v>72.040000000000006</v>
      </c>
      <c r="AP20" s="16">
        <v>144.07</v>
      </c>
      <c r="AQ20" s="16">
        <v>54.5</v>
      </c>
      <c r="AR20" s="16">
        <v>260.58</v>
      </c>
      <c r="AS20" s="16">
        <v>161.61000000000001</v>
      </c>
      <c r="AT20" s="16">
        <v>225.5</v>
      </c>
      <c r="AU20" s="16">
        <v>186.04</v>
      </c>
      <c r="AV20" s="16">
        <v>97.72</v>
      </c>
      <c r="AW20" s="16">
        <v>172.89</v>
      </c>
      <c r="AX20" s="16">
        <v>1445.73</v>
      </c>
      <c r="AY20" s="16">
        <v>0</v>
      </c>
      <c r="AZ20" s="16">
        <v>471.05</v>
      </c>
      <c r="BA20" s="16">
        <v>204.83</v>
      </c>
      <c r="BB20" s="16">
        <v>135.93</v>
      </c>
      <c r="BC20" s="16">
        <v>107.74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0.06</v>
      </c>
      <c r="BL20" s="16">
        <v>0</v>
      </c>
      <c r="BM20" s="16">
        <v>0.01</v>
      </c>
      <c r="BN20" s="16">
        <v>0</v>
      </c>
      <c r="BO20" s="16">
        <v>0</v>
      </c>
      <c r="BP20" s="16">
        <v>0</v>
      </c>
      <c r="BQ20" s="16">
        <v>0</v>
      </c>
      <c r="BR20" s="16">
        <v>0.01</v>
      </c>
      <c r="BS20" s="16">
        <v>0.05</v>
      </c>
      <c r="BT20" s="16">
        <v>0</v>
      </c>
      <c r="BU20" s="16">
        <v>0</v>
      </c>
      <c r="BV20" s="16">
        <v>0.2</v>
      </c>
      <c r="BW20" s="16">
        <v>0.01</v>
      </c>
      <c r="BX20" s="16">
        <v>0</v>
      </c>
      <c r="BY20" s="16">
        <v>0</v>
      </c>
      <c r="BZ20" s="16">
        <v>0</v>
      </c>
      <c r="CA20" s="16">
        <v>0</v>
      </c>
      <c r="CB20" s="16">
        <v>28.15</v>
      </c>
      <c r="CC20" s="20"/>
      <c r="CD20" s="20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570</v>
      </c>
      <c r="CK20" s="16">
        <v>219.6</v>
      </c>
      <c r="CL20" s="16">
        <v>394.8</v>
      </c>
      <c r="CM20" s="16">
        <v>4.5599999999999996</v>
      </c>
      <c r="CN20" s="16">
        <v>4.5599999999999996</v>
      </c>
      <c r="CO20" s="16">
        <v>4.5599999999999996</v>
      </c>
      <c r="CP20" s="16">
        <v>0</v>
      </c>
      <c r="CQ20" s="16">
        <v>0</v>
      </c>
      <c r="CR20" s="67"/>
    </row>
    <row r="21" spans="1:96" s="21" customFormat="1" x14ac:dyDescent="0.25">
      <c r="A21" s="17" t="str">
        <f>"8/16"</f>
        <v>8/16</v>
      </c>
      <c r="B21" s="18" t="s">
        <v>111</v>
      </c>
      <c r="C21" s="19" t="str">
        <f>"60"</f>
        <v>60</v>
      </c>
      <c r="D21" s="19">
        <v>3.96</v>
      </c>
      <c r="E21" s="19">
        <v>0</v>
      </c>
      <c r="F21" s="19">
        <v>0.72</v>
      </c>
      <c r="G21" s="19">
        <v>0.72</v>
      </c>
      <c r="H21" s="19">
        <v>25.02</v>
      </c>
      <c r="I21" s="19">
        <v>116.02799999999999</v>
      </c>
      <c r="J21" s="19">
        <v>0.12</v>
      </c>
      <c r="K21" s="19">
        <v>0</v>
      </c>
      <c r="L21" s="19">
        <v>0</v>
      </c>
      <c r="M21" s="19">
        <v>0</v>
      </c>
      <c r="N21" s="19">
        <v>0.72</v>
      </c>
      <c r="O21" s="19">
        <v>19.32</v>
      </c>
      <c r="P21" s="19">
        <v>4.9800000000000004</v>
      </c>
      <c r="Q21" s="19">
        <v>0</v>
      </c>
      <c r="R21" s="19">
        <v>0</v>
      </c>
      <c r="S21" s="19">
        <v>0.6</v>
      </c>
      <c r="T21" s="19">
        <v>1.5</v>
      </c>
      <c r="U21" s="19">
        <v>366</v>
      </c>
      <c r="V21" s="19">
        <v>147</v>
      </c>
      <c r="W21" s="19">
        <v>21</v>
      </c>
      <c r="X21" s="19">
        <v>28.2</v>
      </c>
      <c r="Y21" s="19">
        <v>94.8</v>
      </c>
      <c r="Z21" s="19">
        <v>2.34</v>
      </c>
      <c r="AA21" s="19">
        <v>0</v>
      </c>
      <c r="AB21" s="19">
        <v>3</v>
      </c>
      <c r="AC21" s="19">
        <v>0.6</v>
      </c>
      <c r="AD21" s="19">
        <v>0.84</v>
      </c>
      <c r="AE21" s="19">
        <v>0.11</v>
      </c>
      <c r="AF21" s="19">
        <v>0.05</v>
      </c>
      <c r="AG21" s="19">
        <v>0.42</v>
      </c>
      <c r="AH21" s="19">
        <v>1.2</v>
      </c>
      <c r="AI21" s="19">
        <v>0</v>
      </c>
      <c r="AJ21" s="16">
        <v>0</v>
      </c>
      <c r="AK21" s="16">
        <v>193.2</v>
      </c>
      <c r="AL21" s="16">
        <v>148.80000000000001</v>
      </c>
      <c r="AM21" s="16">
        <v>256.2</v>
      </c>
      <c r="AN21" s="16">
        <v>133.80000000000001</v>
      </c>
      <c r="AO21" s="16">
        <v>55.8</v>
      </c>
      <c r="AP21" s="16">
        <v>118.8</v>
      </c>
      <c r="AQ21" s="16">
        <v>48</v>
      </c>
      <c r="AR21" s="16">
        <v>222.6</v>
      </c>
      <c r="AS21" s="16">
        <v>178.2</v>
      </c>
      <c r="AT21" s="16">
        <v>174.6</v>
      </c>
      <c r="AU21" s="16">
        <v>278.39999999999998</v>
      </c>
      <c r="AV21" s="16">
        <v>74.400000000000006</v>
      </c>
      <c r="AW21" s="16">
        <v>186</v>
      </c>
      <c r="AX21" s="16">
        <v>935.4</v>
      </c>
      <c r="AY21" s="16">
        <v>0</v>
      </c>
      <c r="AZ21" s="16">
        <v>315.60000000000002</v>
      </c>
      <c r="BA21" s="16">
        <v>174.6</v>
      </c>
      <c r="BB21" s="16">
        <v>108</v>
      </c>
      <c r="BC21" s="16">
        <v>78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0.08</v>
      </c>
      <c r="BL21" s="16">
        <v>0</v>
      </c>
      <c r="BM21" s="16">
        <v>0.01</v>
      </c>
      <c r="BN21" s="16">
        <v>0.01</v>
      </c>
      <c r="BO21" s="16">
        <v>0</v>
      </c>
      <c r="BP21" s="16">
        <v>0</v>
      </c>
      <c r="BQ21" s="16">
        <v>0</v>
      </c>
      <c r="BR21" s="16">
        <v>0.01</v>
      </c>
      <c r="BS21" s="16">
        <v>7.0000000000000007E-2</v>
      </c>
      <c r="BT21" s="16">
        <v>0</v>
      </c>
      <c r="BU21" s="16">
        <v>0</v>
      </c>
      <c r="BV21" s="16">
        <v>0.28999999999999998</v>
      </c>
      <c r="BW21" s="16">
        <v>0.05</v>
      </c>
      <c r="BX21" s="16">
        <v>0</v>
      </c>
      <c r="BY21" s="16">
        <v>0</v>
      </c>
      <c r="BZ21" s="16">
        <v>0</v>
      </c>
      <c r="CA21" s="16">
        <v>0</v>
      </c>
      <c r="CB21" s="16">
        <v>28.2</v>
      </c>
      <c r="CC21" s="20"/>
      <c r="CD21" s="20"/>
      <c r="CE21" s="16">
        <v>0.5</v>
      </c>
      <c r="CF21" s="16"/>
      <c r="CG21" s="16">
        <v>3</v>
      </c>
      <c r="CH21" s="16">
        <v>3</v>
      </c>
      <c r="CI21" s="16">
        <v>3</v>
      </c>
      <c r="CJ21" s="16">
        <v>570</v>
      </c>
      <c r="CK21" s="16">
        <v>219.6</v>
      </c>
      <c r="CL21" s="16">
        <v>394.8</v>
      </c>
      <c r="CM21" s="16">
        <v>5.7</v>
      </c>
      <c r="CN21" s="16">
        <v>4.74</v>
      </c>
      <c r="CO21" s="16">
        <v>5.22</v>
      </c>
      <c r="CP21" s="16">
        <v>0</v>
      </c>
      <c r="CQ21" s="16">
        <v>0</v>
      </c>
      <c r="CR21" s="67"/>
    </row>
    <row r="22" spans="1:96" s="21" customFormat="1" x14ac:dyDescent="0.25">
      <c r="A22" s="17" t="str">
        <f>"32/3"</f>
        <v>32/3</v>
      </c>
      <c r="B22" s="18" t="s">
        <v>112</v>
      </c>
      <c r="C22" s="19" t="str">
        <f>"205"</f>
        <v>205</v>
      </c>
      <c r="D22" s="19">
        <v>3.42</v>
      </c>
      <c r="E22" s="19">
        <v>0</v>
      </c>
      <c r="F22" s="19">
        <v>5.44</v>
      </c>
      <c r="G22" s="19">
        <v>5.44</v>
      </c>
      <c r="H22" s="19">
        <v>23.71</v>
      </c>
      <c r="I22" s="19">
        <v>150.88034704449998</v>
      </c>
      <c r="J22" s="19">
        <v>0.71</v>
      </c>
      <c r="K22" s="19">
        <v>3.33</v>
      </c>
      <c r="L22" s="19">
        <v>0</v>
      </c>
      <c r="M22" s="19">
        <v>0</v>
      </c>
      <c r="N22" s="19">
        <v>8.41</v>
      </c>
      <c r="O22" s="19">
        <v>11.56</v>
      </c>
      <c r="P22" s="19">
        <v>3.74</v>
      </c>
      <c r="Q22" s="19">
        <v>0</v>
      </c>
      <c r="R22" s="19">
        <v>0</v>
      </c>
      <c r="S22" s="19">
        <v>0.49</v>
      </c>
      <c r="T22" s="19">
        <v>2.38</v>
      </c>
      <c r="U22" s="19">
        <v>219.2</v>
      </c>
      <c r="V22" s="19">
        <v>659.64</v>
      </c>
      <c r="W22" s="19">
        <v>50.23</v>
      </c>
      <c r="X22" s="19">
        <v>46.85</v>
      </c>
      <c r="Y22" s="19">
        <v>92.89</v>
      </c>
      <c r="Z22" s="19">
        <v>1.45</v>
      </c>
      <c r="AA22" s="19">
        <v>0</v>
      </c>
      <c r="AB22" s="19">
        <v>6849.56</v>
      </c>
      <c r="AC22" s="19">
        <v>1294.73</v>
      </c>
      <c r="AD22" s="19">
        <v>2.7</v>
      </c>
      <c r="AE22" s="19">
        <v>0.12</v>
      </c>
      <c r="AF22" s="19">
        <v>0.1</v>
      </c>
      <c r="AG22" s="19">
        <v>1.57</v>
      </c>
      <c r="AH22" s="19">
        <v>2.46</v>
      </c>
      <c r="AI22" s="19">
        <v>14.51</v>
      </c>
      <c r="AJ22" s="16">
        <v>0</v>
      </c>
      <c r="AK22" s="16">
        <v>80.64</v>
      </c>
      <c r="AL22" s="16">
        <v>80.97</v>
      </c>
      <c r="AM22" s="16">
        <v>109.9</v>
      </c>
      <c r="AN22" s="16">
        <v>95.03</v>
      </c>
      <c r="AO22" s="16">
        <v>25.56</v>
      </c>
      <c r="AP22" s="16">
        <v>73.55</v>
      </c>
      <c r="AQ22" s="16">
        <v>25.07</v>
      </c>
      <c r="AR22" s="16">
        <v>83.58</v>
      </c>
      <c r="AS22" s="16">
        <v>106.4</v>
      </c>
      <c r="AT22" s="16">
        <v>176.3</v>
      </c>
      <c r="AU22" s="16">
        <v>209.95</v>
      </c>
      <c r="AV22" s="16">
        <v>35.159999999999997</v>
      </c>
      <c r="AW22" s="16">
        <v>74.28</v>
      </c>
      <c r="AX22" s="16">
        <v>493.23</v>
      </c>
      <c r="AY22" s="16">
        <v>0</v>
      </c>
      <c r="AZ22" s="16">
        <v>90.85</v>
      </c>
      <c r="BA22" s="16">
        <v>76.900000000000006</v>
      </c>
      <c r="BB22" s="16">
        <v>58.41</v>
      </c>
      <c r="BC22" s="16">
        <v>30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0.36</v>
      </c>
      <c r="BL22" s="16">
        <v>0</v>
      </c>
      <c r="BM22" s="16">
        <v>0.22</v>
      </c>
      <c r="BN22" s="16">
        <v>0.02</v>
      </c>
      <c r="BO22" s="16">
        <v>0.04</v>
      </c>
      <c r="BP22" s="16">
        <v>0</v>
      </c>
      <c r="BQ22" s="16">
        <v>0</v>
      </c>
      <c r="BR22" s="16">
        <v>0</v>
      </c>
      <c r="BS22" s="16">
        <v>1.3</v>
      </c>
      <c r="BT22" s="16">
        <v>0</v>
      </c>
      <c r="BU22" s="16">
        <v>0</v>
      </c>
      <c r="BV22" s="16">
        <v>3.03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224.06</v>
      </c>
      <c r="CC22" s="20"/>
      <c r="CD22" s="20"/>
      <c r="CE22" s="16">
        <v>1141.5899999999999</v>
      </c>
      <c r="CF22" s="16"/>
      <c r="CG22" s="16">
        <v>31.59</v>
      </c>
      <c r="CH22" s="16">
        <v>19.04</v>
      </c>
      <c r="CI22" s="16">
        <v>25.31</v>
      </c>
      <c r="CJ22" s="16">
        <v>1454.17</v>
      </c>
      <c r="CK22" s="16">
        <v>551.97</v>
      </c>
      <c r="CL22" s="16">
        <v>1003.07</v>
      </c>
      <c r="CM22" s="16">
        <v>35.69</v>
      </c>
      <c r="CN22" s="16">
        <v>18.36</v>
      </c>
      <c r="CO22" s="16">
        <v>27.05</v>
      </c>
      <c r="CP22" s="16">
        <v>0</v>
      </c>
      <c r="CQ22" s="16">
        <v>0.51</v>
      </c>
      <c r="CR22" s="67"/>
    </row>
    <row r="23" spans="1:96" s="21" customFormat="1" ht="31.5" x14ac:dyDescent="0.25">
      <c r="A23" s="17" t="str">
        <f>"5/9"</f>
        <v>5/9</v>
      </c>
      <c r="B23" s="18" t="s">
        <v>113</v>
      </c>
      <c r="C23" s="19" t="str">
        <f>"130"</f>
        <v>130</v>
      </c>
      <c r="D23" s="19">
        <v>18.39</v>
      </c>
      <c r="E23" s="19">
        <v>16.63</v>
      </c>
      <c r="F23" s="19">
        <v>15.39</v>
      </c>
      <c r="G23" s="19">
        <v>2.11</v>
      </c>
      <c r="H23" s="19">
        <v>10.55</v>
      </c>
      <c r="I23" s="19">
        <v>254.80027300000003</v>
      </c>
      <c r="J23" s="19">
        <v>4.57</v>
      </c>
      <c r="K23" s="19">
        <v>1.69</v>
      </c>
      <c r="L23" s="19">
        <v>0</v>
      </c>
      <c r="M23" s="19">
        <v>0</v>
      </c>
      <c r="N23" s="19">
        <v>0.24</v>
      </c>
      <c r="O23" s="19">
        <v>10.11</v>
      </c>
      <c r="P23" s="19">
        <v>0.19</v>
      </c>
      <c r="Q23" s="19">
        <v>0</v>
      </c>
      <c r="R23" s="19">
        <v>0</v>
      </c>
      <c r="S23" s="19">
        <v>0</v>
      </c>
      <c r="T23" s="19">
        <v>1.75</v>
      </c>
      <c r="U23" s="19">
        <v>271.24</v>
      </c>
      <c r="V23" s="19">
        <v>164.08</v>
      </c>
      <c r="W23" s="19">
        <v>16.850000000000001</v>
      </c>
      <c r="X23" s="19">
        <v>16.46</v>
      </c>
      <c r="Y23" s="19">
        <v>139.18</v>
      </c>
      <c r="Z23" s="19">
        <v>1.54</v>
      </c>
      <c r="AA23" s="19">
        <v>53.87</v>
      </c>
      <c r="AB23" s="19">
        <v>9.6199999999999992</v>
      </c>
      <c r="AC23" s="19">
        <v>69.260000000000005</v>
      </c>
      <c r="AD23" s="19">
        <v>1.7</v>
      </c>
      <c r="AE23" s="19">
        <v>7.0000000000000007E-2</v>
      </c>
      <c r="AF23" s="19">
        <v>0.13</v>
      </c>
      <c r="AG23" s="19">
        <v>6.72</v>
      </c>
      <c r="AH23" s="19">
        <v>12.18</v>
      </c>
      <c r="AI23" s="19">
        <v>0.35</v>
      </c>
      <c r="AJ23" s="16">
        <v>0</v>
      </c>
      <c r="AK23" s="16">
        <v>883.68</v>
      </c>
      <c r="AL23" s="16">
        <v>715.9</v>
      </c>
      <c r="AM23" s="16">
        <v>1424.16</v>
      </c>
      <c r="AN23" s="16">
        <v>1488.37</v>
      </c>
      <c r="AO23" s="16">
        <v>456.47</v>
      </c>
      <c r="AP23" s="16">
        <v>833.67</v>
      </c>
      <c r="AQ23" s="16">
        <v>286.68</v>
      </c>
      <c r="AR23" s="16">
        <v>771.43</v>
      </c>
      <c r="AS23" s="16">
        <v>1112.3599999999999</v>
      </c>
      <c r="AT23" s="16">
        <v>1197.0899999999999</v>
      </c>
      <c r="AU23" s="16">
        <v>1555.05</v>
      </c>
      <c r="AV23" s="16">
        <v>479.08</v>
      </c>
      <c r="AW23" s="16">
        <v>1317.3</v>
      </c>
      <c r="AX23" s="16">
        <v>2881.48</v>
      </c>
      <c r="AY23" s="16">
        <v>138</v>
      </c>
      <c r="AZ23" s="16">
        <v>970.14</v>
      </c>
      <c r="BA23" s="16">
        <v>862.24</v>
      </c>
      <c r="BB23" s="16">
        <v>633</v>
      </c>
      <c r="BC23" s="16">
        <v>242.21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0.14000000000000001</v>
      </c>
      <c r="BL23" s="16">
        <v>0</v>
      </c>
      <c r="BM23" s="16">
        <v>0.08</v>
      </c>
      <c r="BN23" s="16">
        <v>0.01</v>
      </c>
      <c r="BO23" s="16">
        <v>0.01</v>
      </c>
      <c r="BP23" s="16">
        <v>0</v>
      </c>
      <c r="BQ23" s="16">
        <v>0</v>
      </c>
      <c r="BR23" s="16">
        <v>0</v>
      </c>
      <c r="BS23" s="16">
        <v>0.48</v>
      </c>
      <c r="BT23" s="16">
        <v>0</v>
      </c>
      <c r="BU23" s="16">
        <v>0</v>
      </c>
      <c r="BV23" s="16">
        <v>1.22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100.06</v>
      </c>
      <c r="CC23" s="20"/>
      <c r="CD23" s="20"/>
      <c r="CE23" s="16">
        <v>55.48</v>
      </c>
      <c r="CF23" s="16"/>
      <c r="CG23" s="16">
        <v>50.94</v>
      </c>
      <c r="CH23" s="16">
        <v>24.16</v>
      </c>
      <c r="CI23" s="16">
        <v>37.549999999999997</v>
      </c>
      <c r="CJ23" s="16">
        <v>5460.53</v>
      </c>
      <c r="CK23" s="16">
        <v>3316.53</v>
      </c>
      <c r="CL23" s="16">
        <v>4388.53</v>
      </c>
      <c r="CM23" s="16">
        <v>36.43</v>
      </c>
      <c r="CN23" s="16">
        <v>27.43</v>
      </c>
      <c r="CO23" s="16">
        <v>32.01</v>
      </c>
      <c r="CP23" s="16">
        <v>0</v>
      </c>
      <c r="CQ23" s="16">
        <v>0.65</v>
      </c>
      <c r="CR23" s="67"/>
    </row>
    <row r="24" spans="1:96" s="21" customFormat="1" x14ac:dyDescent="0.25">
      <c r="A24" s="17" t="str">
        <f>"7/10"</f>
        <v>7/10</v>
      </c>
      <c r="B24" s="18" t="s">
        <v>114</v>
      </c>
      <c r="C24" s="19" t="str">
        <f>"200"</f>
        <v>200</v>
      </c>
      <c r="D24" s="19">
        <v>0.16</v>
      </c>
      <c r="E24" s="19">
        <v>0</v>
      </c>
      <c r="F24" s="19">
        <v>0.04</v>
      </c>
      <c r="G24" s="19">
        <v>0.04</v>
      </c>
      <c r="H24" s="19">
        <v>12.2</v>
      </c>
      <c r="I24" s="19">
        <v>47.687819999999995</v>
      </c>
      <c r="J24" s="19">
        <v>0</v>
      </c>
      <c r="K24" s="19">
        <v>0</v>
      </c>
      <c r="L24" s="19">
        <v>0</v>
      </c>
      <c r="M24" s="19">
        <v>0</v>
      </c>
      <c r="N24" s="19">
        <v>11.84</v>
      </c>
      <c r="O24" s="19">
        <v>0.02</v>
      </c>
      <c r="P24" s="19">
        <v>0.34</v>
      </c>
      <c r="Q24" s="19">
        <v>0</v>
      </c>
      <c r="R24" s="19">
        <v>0</v>
      </c>
      <c r="S24" s="19">
        <v>0.32</v>
      </c>
      <c r="T24" s="19">
        <v>0.13</v>
      </c>
      <c r="U24" s="19">
        <v>4.0599999999999996</v>
      </c>
      <c r="V24" s="19">
        <v>50.99</v>
      </c>
      <c r="W24" s="19">
        <v>7.47</v>
      </c>
      <c r="X24" s="19">
        <v>4.9400000000000004</v>
      </c>
      <c r="Y24" s="19">
        <v>5.58</v>
      </c>
      <c r="Z24" s="19">
        <v>0.13</v>
      </c>
      <c r="AA24" s="19">
        <v>0</v>
      </c>
      <c r="AB24" s="19">
        <v>18</v>
      </c>
      <c r="AC24" s="19">
        <v>3.4</v>
      </c>
      <c r="AD24" s="19">
        <v>0.06</v>
      </c>
      <c r="AE24" s="19">
        <v>0.01</v>
      </c>
      <c r="AF24" s="19">
        <v>0.01</v>
      </c>
      <c r="AG24" s="19">
        <v>7.0000000000000007E-2</v>
      </c>
      <c r="AH24" s="19">
        <v>0.1</v>
      </c>
      <c r="AI24" s="19">
        <v>1.2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226.89</v>
      </c>
      <c r="CC24" s="20"/>
      <c r="CD24" s="20"/>
      <c r="CE24" s="16">
        <v>3</v>
      </c>
      <c r="CF24" s="16"/>
      <c r="CG24" s="16">
        <v>4.79</v>
      </c>
      <c r="CH24" s="16">
        <v>4.79</v>
      </c>
      <c r="CI24" s="16">
        <v>4.79</v>
      </c>
      <c r="CJ24" s="16">
        <v>545</v>
      </c>
      <c r="CK24" s="16">
        <v>208.6</v>
      </c>
      <c r="CL24" s="16">
        <v>376.8</v>
      </c>
      <c r="CM24" s="16">
        <v>50.96</v>
      </c>
      <c r="CN24" s="16">
        <v>30.26</v>
      </c>
      <c r="CO24" s="16">
        <v>40.61</v>
      </c>
      <c r="CP24" s="16">
        <v>10</v>
      </c>
      <c r="CQ24" s="16">
        <v>0</v>
      </c>
      <c r="CR24" s="67"/>
    </row>
    <row r="25" spans="1:96" s="16" customFormat="1" x14ac:dyDescent="0.25">
      <c r="A25" s="17" t="str">
        <f>"1/1"</f>
        <v>1/1</v>
      </c>
      <c r="B25" s="18" t="s">
        <v>115</v>
      </c>
      <c r="C25" s="19" t="str">
        <f>"100"</f>
        <v>100</v>
      </c>
      <c r="D25" s="19">
        <v>3.04</v>
      </c>
      <c r="E25" s="19">
        <v>0</v>
      </c>
      <c r="F25" s="19">
        <v>4.1100000000000003</v>
      </c>
      <c r="G25" s="19">
        <v>4.1100000000000003</v>
      </c>
      <c r="H25" s="19">
        <v>11.17</v>
      </c>
      <c r="I25" s="19">
        <v>84.205519999999993</v>
      </c>
      <c r="J25" s="19">
        <v>0.5</v>
      </c>
      <c r="K25" s="19">
        <v>2.6</v>
      </c>
      <c r="L25" s="19">
        <v>0</v>
      </c>
      <c r="M25" s="19">
        <v>0</v>
      </c>
      <c r="N25" s="19">
        <v>3.23</v>
      </c>
      <c r="O25" s="19">
        <v>3.14</v>
      </c>
      <c r="P25" s="19">
        <v>4.8</v>
      </c>
      <c r="Q25" s="19">
        <v>0</v>
      </c>
      <c r="R25" s="19">
        <v>0</v>
      </c>
      <c r="S25" s="19">
        <v>0.1</v>
      </c>
      <c r="T25" s="19">
        <v>1.27</v>
      </c>
      <c r="U25" s="19">
        <v>352.8</v>
      </c>
      <c r="V25" s="19">
        <v>97.02</v>
      </c>
      <c r="W25" s="19">
        <v>19.600000000000001</v>
      </c>
      <c r="X25" s="19">
        <v>20.58</v>
      </c>
      <c r="Y25" s="19">
        <v>60.84</v>
      </c>
      <c r="Z25" s="19">
        <v>0.69</v>
      </c>
      <c r="AA25" s="19">
        <v>0</v>
      </c>
      <c r="AB25" s="19">
        <v>294</v>
      </c>
      <c r="AC25" s="19">
        <v>50</v>
      </c>
      <c r="AD25" s="19">
        <v>1.96</v>
      </c>
      <c r="AE25" s="19">
        <v>0.11</v>
      </c>
      <c r="AF25" s="19">
        <v>0.05</v>
      </c>
      <c r="AG25" s="19">
        <v>0.69</v>
      </c>
      <c r="AH25" s="19">
        <v>1.3</v>
      </c>
      <c r="AI25" s="19">
        <v>9.8000000000000007</v>
      </c>
      <c r="AJ25" s="16">
        <v>0</v>
      </c>
      <c r="AK25" s="16">
        <v>156.80000000000001</v>
      </c>
      <c r="AL25" s="16">
        <v>137.19999999999999</v>
      </c>
      <c r="AM25" s="16">
        <v>225.4</v>
      </c>
      <c r="AN25" s="16">
        <v>225.4</v>
      </c>
      <c r="AO25" s="16">
        <v>29.4</v>
      </c>
      <c r="AP25" s="16">
        <v>147</v>
      </c>
      <c r="AQ25" s="16">
        <v>35.28</v>
      </c>
      <c r="AR25" s="16">
        <v>127.4</v>
      </c>
      <c r="AS25" s="16">
        <v>137.19999999999999</v>
      </c>
      <c r="AT25" s="16">
        <v>336.14</v>
      </c>
      <c r="AU25" s="16">
        <v>460.6</v>
      </c>
      <c r="AV25" s="16">
        <v>62.72</v>
      </c>
      <c r="AW25" s="16">
        <v>156.80000000000001</v>
      </c>
      <c r="AX25" s="16">
        <v>343</v>
      </c>
      <c r="AY25" s="16">
        <v>0</v>
      </c>
      <c r="AZ25" s="16">
        <v>149.94</v>
      </c>
      <c r="BA25" s="16">
        <v>159.74</v>
      </c>
      <c r="BB25" s="16">
        <v>98</v>
      </c>
      <c r="BC25" s="16">
        <v>28.42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0.24</v>
      </c>
      <c r="BL25" s="16">
        <v>0</v>
      </c>
      <c r="BM25" s="16">
        <v>0.16</v>
      </c>
      <c r="BN25" s="16">
        <v>0.01</v>
      </c>
      <c r="BO25" s="16">
        <v>0.03</v>
      </c>
      <c r="BP25" s="16">
        <v>0</v>
      </c>
      <c r="BQ25" s="16">
        <v>0</v>
      </c>
      <c r="BR25" s="16">
        <v>0</v>
      </c>
      <c r="BS25" s="16">
        <v>0.93</v>
      </c>
      <c r="BT25" s="16">
        <v>0</v>
      </c>
      <c r="BU25" s="16">
        <v>0</v>
      </c>
      <c r="BV25" s="16">
        <v>2.31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83.9</v>
      </c>
      <c r="CC25" s="20"/>
      <c r="CD25" s="20"/>
      <c r="CE25" s="16">
        <v>49</v>
      </c>
      <c r="CG25" s="16">
        <v>8.16</v>
      </c>
      <c r="CH25" s="16">
        <v>2.04</v>
      </c>
      <c r="CI25" s="16">
        <v>5.0999999999999996</v>
      </c>
      <c r="CJ25" s="16">
        <v>858</v>
      </c>
      <c r="CK25" s="16">
        <v>203.28</v>
      </c>
      <c r="CL25" s="16">
        <v>530.64</v>
      </c>
      <c r="CM25" s="16">
        <v>16.78</v>
      </c>
      <c r="CN25" s="16">
        <v>13.45</v>
      </c>
      <c r="CO25" s="16">
        <v>15.12</v>
      </c>
      <c r="CP25" s="16">
        <v>0</v>
      </c>
      <c r="CQ25" s="16">
        <v>0</v>
      </c>
      <c r="CR25" s="68"/>
    </row>
    <row r="26" spans="1:96" s="22" customFormat="1" x14ac:dyDescent="0.25">
      <c r="A26" s="71"/>
      <c r="B26" s="72" t="s">
        <v>116</v>
      </c>
      <c r="C26" s="73"/>
      <c r="D26" s="73">
        <v>36.159999999999997</v>
      </c>
      <c r="E26" s="73">
        <v>16.63</v>
      </c>
      <c r="F26" s="73">
        <v>31.73</v>
      </c>
      <c r="G26" s="73">
        <v>19.22</v>
      </c>
      <c r="H26" s="73">
        <v>136.87</v>
      </c>
      <c r="I26" s="73">
        <v>949.71</v>
      </c>
      <c r="J26" s="73">
        <v>6.7</v>
      </c>
      <c r="K26" s="73">
        <v>11.52</v>
      </c>
      <c r="L26" s="73">
        <v>0</v>
      </c>
      <c r="M26" s="73">
        <v>0</v>
      </c>
      <c r="N26" s="73">
        <v>35.299999999999997</v>
      </c>
      <c r="O26" s="73">
        <v>84.26</v>
      </c>
      <c r="P26" s="73">
        <v>17.309999999999999</v>
      </c>
      <c r="Q26" s="73">
        <v>0</v>
      </c>
      <c r="R26" s="73">
        <v>0</v>
      </c>
      <c r="S26" s="73">
        <v>1.75</v>
      </c>
      <c r="T26" s="73">
        <v>10.56</v>
      </c>
      <c r="U26" s="73">
        <v>1487.86</v>
      </c>
      <c r="V26" s="73">
        <v>1625.17</v>
      </c>
      <c r="W26" s="73">
        <v>154.21</v>
      </c>
      <c r="X26" s="73">
        <v>148.51</v>
      </c>
      <c r="Y26" s="73">
        <v>462.65</v>
      </c>
      <c r="Z26" s="73">
        <v>7.71</v>
      </c>
      <c r="AA26" s="73">
        <v>53.87</v>
      </c>
      <c r="AB26" s="73">
        <v>8340.9599999999991</v>
      </c>
      <c r="AC26" s="73">
        <v>1661.16</v>
      </c>
      <c r="AD26" s="73">
        <v>10.11</v>
      </c>
      <c r="AE26" s="73">
        <v>0.48</v>
      </c>
      <c r="AF26" s="73">
        <v>0.4</v>
      </c>
      <c r="AG26" s="73">
        <v>10.26</v>
      </c>
      <c r="AH26" s="73">
        <v>18.71</v>
      </c>
      <c r="AI26" s="73">
        <v>34.020000000000003</v>
      </c>
      <c r="AJ26" s="74">
        <v>0</v>
      </c>
      <c r="AK26" s="74">
        <v>1601.05</v>
      </c>
      <c r="AL26" s="74">
        <v>1390.75</v>
      </c>
      <c r="AM26" s="74">
        <v>2461.89</v>
      </c>
      <c r="AN26" s="74">
        <v>2166.86</v>
      </c>
      <c r="AO26" s="74">
        <v>660.18</v>
      </c>
      <c r="AP26" s="74">
        <v>1380.11</v>
      </c>
      <c r="AQ26" s="74">
        <v>470.04</v>
      </c>
      <c r="AR26" s="74">
        <v>1523</v>
      </c>
      <c r="AS26" s="74">
        <v>1759.76</v>
      </c>
      <c r="AT26" s="74">
        <v>2247.92</v>
      </c>
      <c r="AU26" s="74">
        <v>2985.16</v>
      </c>
      <c r="AV26" s="74">
        <v>768.07</v>
      </c>
      <c r="AW26" s="74">
        <v>1959.22</v>
      </c>
      <c r="AX26" s="74">
        <v>6438.98</v>
      </c>
      <c r="AY26" s="74">
        <v>138</v>
      </c>
      <c r="AZ26" s="74">
        <v>2050.9499999999998</v>
      </c>
      <c r="BA26" s="74">
        <v>1542.5</v>
      </c>
      <c r="BB26" s="74">
        <v>1087.5899999999999</v>
      </c>
      <c r="BC26" s="74">
        <v>505.36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</v>
      </c>
      <c r="BJ26" s="74">
        <v>0</v>
      </c>
      <c r="BK26" s="74">
        <v>1.25</v>
      </c>
      <c r="BL26" s="74">
        <v>0</v>
      </c>
      <c r="BM26" s="74">
        <v>0.69</v>
      </c>
      <c r="BN26" s="74">
        <v>0.06</v>
      </c>
      <c r="BO26" s="74">
        <v>0.11</v>
      </c>
      <c r="BP26" s="74">
        <v>0</v>
      </c>
      <c r="BQ26" s="74">
        <v>0</v>
      </c>
      <c r="BR26" s="74">
        <v>0.02</v>
      </c>
      <c r="BS26" s="74">
        <v>4.1500000000000004</v>
      </c>
      <c r="BT26" s="74">
        <v>0</v>
      </c>
      <c r="BU26" s="74">
        <v>0</v>
      </c>
      <c r="BV26" s="74">
        <v>10.64</v>
      </c>
      <c r="BW26" s="74">
        <v>0.06</v>
      </c>
      <c r="BX26" s="74">
        <v>0</v>
      </c>
      <c r="BY26" s="74">
        <v>0</v>
      </c>
      <c r="BZ26" s="74">
        <v>0</v>
      </c>
      <c r="CA26" s="74">
        <v>0</v>
      </c>
      <c r="CB26" s="74">
        <v>1063.23</v>
      </c>
      <c r="CC26" s="70"/>
      <c r="CD26" s="70">
        <f>$I$26/$I$27*100</f>
        <v>58.942070181100505</v>
      </c>
      <c r="CE26" s="74">
        <v>1444.03</v>
      </c>
      <c r="CF26" s="74"/>
      <c r="CG26" s="74">
        <v>117.61</v>
      </c>
      <c r="CH26" s="74">
        <v>66.069999999999993</v>
      </c>
      <c r="CI26" s="74">
        <v>91.84</v>
      </c>
      <c r="CJ26" s="74">
        <v>10252.69</v>
      </c>
      <c r="CK26" s="74">
        <v>5022.72</v>
      </c>
      <c r="CL26" s="74">
        <v>7637.71</v>
      </c>
      <c r="CM26" s="74">
        <v>183.6</v>
      </c>
      <c r="CN26" s="74">
        <v>116.54</v>
      </c>
      <c r="CO26" s="74">
        <v>150.18</v>
      </c>
      <c r="CP26" s="74">
        <v>11.56</v>
      </c>
      <c r="CQ26" s="74">
        <v>1.76</v>
      </c>
    </row>
    <row r="27" spans="1:96" s="22" customFormat="1" x14ac:dyDescent="0.25">
      <c r="A27" s="71"/>
      <c r="B27" s="72" t="s">
        <v>117</v>
      </c>
      <c r="C27" s="73"/>
      <c r="D27" s="73">
        <v>57.38</v>
      </c>
      <c r="E27" s="73">
        <v>21.79</v>
      </c>
      <c r="F27" s="73">
        <v>48.38</v>
      </c>
      <c r="G27" s="73">
        <v>31.45</v>
      </c>
      <c r="H27" s="73">
        <v>247.07</v>
      </c>
      <c r="I27" s="73">
        <v>1611.26</v>
      </c>
      <c r="J27" s="73">
        <v>9.6199999999999992</v>
      </c>
      <c r="K27" s="73">
        <v>17.28</v>
      </c>
      <c r="L27" s="73">
        <v>0</v>
      </c>
      <c r="M27" s="73">
        <v>0</v>
      </c>
      <c r="N27" s="73">
        <v>53.02</v>
      </c>
      <c r="O27" s="73">
        <v>165.82</v>
      </c>
      <c r="P27" s="73">
        <v>28.23</v>
      </c>
      <c r="Q27" s="73">
        <v>0</v>
      </c>
      <c r="R27" s="73">
        <v>0</v>
      </c>
      <c r="S27" s="73">
        <v>2.83</v>
      </c>
      <c r="T27" s="73">
        <v>15.05</v>
      </c>
      <c r="U27" s="73">
        <v>2044.74</v>
      </c>
      <c r="V27" s="73">
        <v>2278.38</v>
      </c>
      <c r="W27" s="73">
        <v>217.82</v>
      </c>
      <c r="X27" s="73">
        <v>307.2</v>
      </c>
      <c r="Y27" s="73">
        <v>780.18</v>
      </c>
      <c r="Z27" s="73">
        <v>16.09</v>
      </c>
      <c r="AA27" s="73">
        <v>154.05000000000001</v>
      </c>
      <c r="AB27" s="73">
        <v>8402.0499999999993</v>
      </c>
      <c r="AC27" s="73">
        <v>1772.03</v>
      </c>
      <c r="AD27" s="73">
        <v>15.52</v>
      </c>
      <c r="AE27" s="73">
        <v>0.85</v>
      </c>
      <c r="AF27" s="73">
        <v>0.74</v>
      </c>
      <c r="AG27" s="73">
        <v>13.57</v>
      </c>
      <c r="AH27" s="73">
        <v>26.81</v>
      </c>
      <c r="AI27" s="73">
        <v>44.8</v>
      </c>
      <c r="AJ27" s="74">
        <v>0</v>
      </c>
      <c r="AK27" s="74">
        <v>2649.59</v>
      </c>
      <c r="AL27" s="74">
        <v>2270.17</v>
      </c>
      <c r="AM27" s="74">
        <v>3947.19</v>
      </c>
      <c r="AN27" s="74">
        <v>3092.39</v>
      </c>
      <c r="AO27" s="74">
        <v>1160.33</v>
      </c>
      <c r="AP27" s="74">
        <v>2118.73</v>
      </c>
      <c r="AQ27" s="74">
        <v>752.31</v>
      </c>
      <c r="AR27" s="74">
        <v>2551.2600000000002</v>
      </c>
      <c r="AS27" s="74">
        <v>2691.55</v>
      </c>
      <c r="AT27" s="74">
        <v>3657.22</v>
      </c>
      <c r="AU27" s="74">
        <v>4584.09</v>
      </c>
      <c r="AV27" s="74">
        <v>1256.95</v>
      </c>
      <c r="AW27" s="74">
        <v>2884.22</v>
      </c>
      <c r="AX27" s="74">
        <v>10736.63</v>
      </c>
      <c r="AY27" s="74">
        <v>144.66</v>
      </c>
      <c r="AZ27" s="74">
        <v>3196.98</v>
      </c>
      <c r="BA27" s="74">
        <v>2658.44</v>
      </c>
      <c r="BB27" s="74">
        <v>1763.89</v>
      </c>
      <c r="BC27" s="74">
        <v>999.85</v>
      </c>
      <c r="BD27" s="74">
        <v>0</v>
      </c>
      <c r="BE27" s="74">
        <v>0</v>
      </c>
      <c r="BF27" s="74">
        <v>0</v>
      </c>
      <c r="BG27" s="74">
        <v>0</v>
      </c>
      <c r="BH27" s="74">
        <v>0</v>
      </c>
      <c r="BI27" s="74">
        <v>0.01</v>
      </c>
      <c r="BJ27" s="74">
        <v>0</v>
      </c>
      <c r="BK27" s="74">
        <v>2.2400000000000002</v>
      </c>
      <c r="BL27" s="74">
        <v>0</v>
      </c>
      <c r="BM27" s="74">
        <v>1.08</v>
      </c>
      <c r="BN27" s="74">
        <v>0.09</v>
      </c>
      <c r="BO27" s="74">
        <v>0.17</v>
      </c>
      <c r="BP27" s="74">
        <v>0</v>
      </c>
      <c r="BQ27" s="74">
        <v>0</v>
      </c>
      <c r="BR27" s="74">
        <v>0.04</v>
      </c>
      <c r="BS27" s="74">
        <v>7</v>
      </c>
      <c r="BT27" s="74">
        <v>0.01</v>
      </c>
      <c r="BU27" s="74">
        <v>0</v>
      </c>
      <c r="BV27" s="74">
        <v>16.82</v>
      </c>
      <c r="BW27" s="74">
        <v>0.15</v>
      </c>
      <c r="BX27" s="74">
        <v>0</v>
      </c>
      <c r="BY27" s="74">
        <v>0</v>
      </c>
      <c r="BZ27" s="74">
        <v>0</v>
      </c>
      <c r="CA27" s="74">
        <v>0</v>
      </c>
      <c r="CB27" s="74">
        <v>1669.29</v>
      </c>
      <c r="CC27" s="70"/>
      <c r="CD27" s="70"/>
      <c r="CE27" s="74">
        <v>1554.39</v>
      </c>
      <c r="CF27" s="74"/>
      <c r="CG27" s="74">
        <v>182.9</v>
      </c>
      <c r="CH27" s="74">
        <v>107.69</v>
      </c>
      <c r="CI27" s="74">
        <v>145.29</v>
      </c>
      <c r="CJ27" s="74">
        <v>18278.37</v>
      </c>
      <c r="CK27" s="74">
        <v>8783.1299999999992</v>
      </c>
      <c r="CL27" s="74">
        <v>13530.75</v>
      </c>
      <c r="CM27" s="74">
        <v>356.67</v>
      </c>
      <c r="CN27" s="74">
        <v>250.59</v>
      </c>
      <c r="CO27" s="74">
        <v>304.05</v>
      </c>
      <c r="CP27" s="74">
        <v>18.28</v>
      </c>
      <c r="CQ27" s="74">
        <v>2.99</v>
      </c>
    </row>
    <row r="28" spans="1:96" ht="47.25" x14ac:dyDescent="0.25">
      <c r="A28" s="17"/>
      <c r="B28" s="18" t="s">
        <v>118</v>
      </c>
      <c r="C28" s="19"/>
      <c r="D28" s="19">
        <v>54</v>
      </c>
      <c r="E28" s="19">
        <v>0</v>
      </c>
      <c r="F28" s="19">
        <v>55.199999999999996</v>
      </c>
      <c r="G28" s="19">
        <v>0</v>
      </c>
      <c r="H28" s="19">
        <v>229.79999999999998</v>
      </c>
      <c r="I28" s="19">
        <v>1632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540</v>
      </c>
      <c r="AD28" s="19">
        <v>0</v>
      </c>
      <c r="AE28" s="19">
        <v>0.84</v>
      </c>
      <c r="AF28" s="19">
        <v>0.96</v>
      </c>
      <c r="AG28" s="19"/>
      <c r="AH28" s="19"/>
      <c r="AI28" s="19">
        <v>42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v>0</v>
      </c>
      <c r="CJ28" s="16"/>
      <c r="CK28" s="16"/>
      <c r="CL28" s="16">
        <v>0</v>
      </c>
      <c r="CM28" s="16"/>
      <c r="CN28" s="16"/>
      <c r="CO28" s="16">
        <v>0</v>
      </c>
      <c r="CP28" s="16"/>
      <c r="CQ28" s="16"/>
    </row>
    <row r="29" spans="1:96" x14ac:dyDescent="0.25">
      <c r="A29" s="17"/>
      <c r="B29" s="18" t="s">
        <v>119</v>
      </c>
      <c r="C29" s="19"/>
      <c r="D29" s="19">
        <f t="shared" ref="D29:I29" si="0">D27-D28</f>
        <v>3.3800000000000026</v>
      </c>
      <c r="E29" s="19">
        <f t="shared" si="0"/>
        <v>21.79</v>
      </c>
      <c r="F29" s="19">
        <f t="shared" si="0"/>
        <v>-6.8199999999999932</v>
      </c>
      <c r="G29" s="19">
        <f t="shared" si="0"/>
        <v>31.45</v>
      </c>
      <c r="H29" s="19">
        <f t="shared" si="0"/>
        <v>17.27000000000001</v>
      </c>
      <c r="I29" s="19">
        <f t="shared" si="0"/>
        <v>-20.740000000000009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 t="shared" ref="V29:AF29" si="1">V27-V28</f>
        <v>2278.38</v>
      </c>
      <c r="W29" s="19">
        <f t="shared" si="1"/>
        <v>217.82</v>
      </c>
      <c r="X29" s="19">
        <f t="shared" si="1"/>
        <v>307.2</v>
      </c>
      <c r="Y29" s="19">
        <f t="shared" si="1"/>
        <v>780.18</v>
      </c>
      <c r="Z29" s="19">
        <f t="shared" si="1"/>
        <v>16.09</v>
      </c>
      <c r="AA29" s="19">
        <f t="shared" si="1"/>
        <v>154.05000000000001</v>
      </c>
      <c r="AB29" s="19">
        <f t="shared" si="1"/>
        <v>8402.0499999999993</v>
      </c>
      <c r="AC29" s="19">
        <f t="shared" si="1"/>
        <v>1232.03</v>
      </c>
      <c r="AD29" s="19">
        <f t="shared" si="1"/>
        <v>15.52</v>
      </c>
      <c r="AE29" s="19">
        <f t="shared" si="1"/>
        <v>1.0000000000000009E-2</v>
      </c>
      <c r="AF29" s="19">
        <f t="shared" si="1"/>
        <v>-0.21999999999999997</v>
      </c>
      <c r="AG29" s="19"/>
      <c r="AH29" s="19"/>
      <c r="AI29" s="19">
        <f>AI27-AI28</f>
        <v>2.7999999999999972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>
        <f>CI27-CI28</f>
        <v>145.29</v>
      </c>
      <c r="CJ29" s="16"/>
      <c r="CK29" s="16"/>
      <c r="CL29" s="16">
        <f>CL27-CL28</f>
        <v>13530.75</v>
      </c>
      <c r="CM29" s="16"/>
      <c r="CN29" s="16"/>
      <c r="CO29" s="16">
        <f>CO27-CO28</f>
        <v>304.05</v>
      </c>
      <c r="CP29" s="16"/>
      <c r="CQ29" s="16"/>
    </row>
    <row r="30" spans="1:96" ht="31.5" x14ac:dyDescent="0.25">
      <c r="A30" s="17"/>
      <c r="B30" s="18" t="s">
        <v>120</v>
      </c>
      <c r="C30" s="19"/>
      <c r="D30" s="19">
        <v>15</v>
      </c>
      <c r="E30" s="19"/>
      <c r="F30" s="19">
        <v>28</v>
      </c>
      <c r="G30" s="19"/>
      <c r="H30" s="19">
        <v>57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20"/>
      <c r="CD30" s="20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122</v>
      </c>
      <c r="B1" s="79" t="s">
        <v>123</v>
      </c>
      <c r="C1" s="80"/>
      <c r="D1" s="81"/>
      <c r="E1" s="24" t="s">
        <v>124</v>
      </c>
      <c r="F1" s="25"/>
      <c r="I1" s="24" t="s">
        <v>125</v>
      </c>
      <c r="J1" s="26"/>
    </row>
    <row r="2" spans="1:10" ht="7.5" customHeight="1" thickBot="1" x14ac:dyDescent="0.3"/>
    <row r="3" spans="1:10" ht="15.75" thickBot="1" x14ac:dyDescent="0.3">
      <c r="A3" s="27" t="s">
        <v>126</v>
      </c>
      <c r="B3" s="28" t="s">
        <v>127</v>
      </c>
      <c r="C3" s="28" t="s">
        <v>128</v>
      </c>
      <c r="D3" s="28" t="s">
        <v>129</v>
      </c>
      <c r="E3" s="28" t="s">
        <v>130</v>
      </c>
      <c r="F3" s="28" t="s">
        <v>131</v>
      </c>
      <c r="G3" s="28" t="s">
        <v>132</v>
      </c>
      <c r="H3" s="28" t="s">
        <v>133</v>
      </c>
      <c r="I3" s="28" t="s">
        <v>134</v>
      </c>
      <c r="J3" s="29" t="s">
        <v>135</v>
      </c>
    </row>
    <row r="4" spans="1:10" x14ac:dyDescent="0.25">
      <c r="A4" s="30" t="s">
        <v>101</v>
      </c>
      <c r="B4" s="31" t="s">
        <v>136</v>
      </c>
      <c r="C4" s="64" t="s">
        <v>123</v>
      </c>
      <c r="D4" s="33" t="s">
        <v>102</v>
      </c>
      <c r="E4" s="34">
        <v>50</v>
      </c>
      <c r="F4" s="35"/>
      <c r="G4" s="34">
        <v>111.95049999999999</v>
      </c>
      <c r="H4" s="34">
        <v>3.31</v>
      </c>
      <c r="I4" s="34">
        <v>0.33</v>
      </c>
      <c r="J4" s="36">
        <v>23.45</v>
      </c>
    </row>
    <row r="5" spans="1:10" x14ac:dyDescent="0.25">
      <c r="A5" s="37"/>
      <c r="B5" s="38"/>
      <c r="C5" s="65" t="s">
        <v>153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137</v>
      </c>
      <c r="C6" s="65" t="s">
        <v>123</v>
      </c>
      <c r="D6" s="39" t="s">
        <v>104</v>
      </c>
      <c r="E6" s="40">
        <v>100</v>
      </c>
      <c r="F6" s="41"/>
      <c r="G6" s="40">
        <v>48.68</v>
      </c>
      <c r="H6" s="40">
        <v>0.4</v>
      </c>
      <c r="I6" s="40">
        <v>0.4</v>
      </c>
      <c r="J6" s="42">
        <v>11.6</v>
      </c>
    </row>
    <row r="7" spans="1:10" x14ac:dyDescent="0.25">
      <c r="A7" s="37"/>
      <c r="B7" s="43" t="s">
        <v>138</v>
      </c>
      <c r="C7" s="65" t="s">
        <v>154</v>
      </c>
      <c r="D7" s="39" t="s">
        <v>105</v>
      </c>
      <c r="E7" s="40">
        <v>300</v>
      </c>
      <c r="F7" s="41"/>
      <c r="G7" s="40">
        <v>301.99283099999997</v>
      </c>
      <c r="H7" s="40">
        <v>9.08</v>
      </c>
      <c r="I7" s="40">
        <v>9.7200000000000006</v>
      </c>
      <c r="J7" s="42">
        <v>47.58</v>
      </c>
    </row>
    <row r="8" spans="1:10" x14ac:dyDescent="0.25">
      <c r="A8" s="37"/>
      <c r="B8" s="43" t="s">
        <v>139</v>
      </c>
      <c r="C8" s="65" t="s">
        <v>155</v>
      </c>
      <c r="D8" s="39" t="s">
        <v>106</v>
      </c>
      <c r="E8" s="40">
        <v>40</v>
      </c>
      <c r="F8" s="41"/>
      <c r="G8" s="40">
        <v>115.61703424</v>
      </c>
      <c r="H8" s="40">
        <v>3.24</v>
      </c>
      <c r="I8" s="40">
        <v>1.58</v>
      </c>
      <c r="J8" s="42">
        <v>22.23</v>
      </c>
    </row>
    <row r="9" spans="1:10" x14ac:dyDescent="0.25">
      <c r="A9" s="37"/>
      <c r="B9" s="38"/>
      <c r="C9" s="65" t="s">
        <v>156</v>
      </c>
      <c r="D9" s="39" t="s">
        <v>107</v>
      </c>
      <c r="E9" s="40">
        <v>40</v>
      </c>
      <c r="F9" s="41"/>
      <c r="G9" s="40">
        <v>62.783999999999999</v>
      </c>
      <c r="H9" s="40">
        <v>5.08</v>
      </c>
      <c r="I9" s="40">
        <v>4.5999999999999996</v>
      </c>
      <c r="J9" s="42">
        <v>0.28000000000000003</v>
      </c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140</v>
      </c>
      <c r="B11" s="50" t="s">
        <v>139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141</v>
      </c>
      <c r="C14" s="66" t="s">
        <v>157</v>
      </c>
      <c r="D14" s="53" t="s">
        <v>110</v>
      </c>
      <c r="E14" s="54">
        <v>300</v>
      </c>
      <c r="F14" s="55"/>
      <c r="G14" s="54">
        <v>134.89704623999998</v>
      </c>
      <c r="H14" s="54">
        <v>2.44</v>
      </c>
      <c r="I14" s="54">
        <v>5.56</v>
      </c>
      <c r="J14" s="56">
        <v>20.46</v>
      </c>
    </row>
    <row r="15" spans="1:10" x14ac:dyDescent="0.25">
      <c r="A15" s="37"/>
      <c r="B15" s="43" t="s">
        <v>142</v>
      </c>
      <c r="C15" s="65" t="s">
        <v>123</v>
      </c>
      <c r="D15" s="39" t="s">
        <v>102</v>
      </c>
      <c r="E15" s="40">
        <v>60</v>
      </c>
      <c r="F15" s="41"/>
      <c r="G15" s="40">
        <v>161.20872</v>
      </c>
      <c r="H15" s="40">
        <v>4.76</v>
      </c>
      <c r="I15" s="40">
        <v>0.47</v>
      </c>
      <c r="J15" s="42">
        <v>33.770000000000003</v>
      </c>
    </row>
    <row r="16" spans="1:10" x14ac:dyDescent="0.25">
      <c r="A16" s="37"/>
      <c r="B16" s="43" t="s">
        <v>143</v>
      </c>
      <c r="C16" s="65" t="s">
        <v>123</v>
      </c>
      <c r="D16" s="39" t="s">
        <v>111</v>
      </c>
      <c r="E16" s="40">
        <v>60</v>
      </c>
      <c r="F16" s="41"/>
      <c r="G16" s="40">
        <v>116.02799999999999</v>
      </c>
      <c r="H16" s="40">
        <v>3.96</v>
      </c>
      <c r="I16" s="40">
        <v>0.72</v>
      </c>
      <c r="J16" s="42">
        <v>25.02</v>
      </c>
    </row>
    <row r="17" spans="1:10" x14ac:dyDescent="0.25">
      <c r="A17" s="37"/>
      <c r="B17" s="43" t="s">
        <v>144</v>
      </c>
      <c r="C17" s="65" t="s">
        <v>158</v>
      </c>
      <c r="D17" s="39" t="s">
        <v>112</v>
      </c>
      <c r="E17" s="40">
        <v>205</v>
      </c>
      <c r="F17" s="41"/>
      <c r="G17" s="40">
        <v>150.88034704449998</v>
      </c>
      <c r="H17" s="40">
        <v>3.42</v>
      </c>
      <c r="I17" s="40">
        <v>5.44</v>
      </c>
      <c r="J17" s="42">
        <v>23.71</v>
      </c>
    </row>
    <row r="18" spans="1:10" x14ac:dyDescent="0.25">
      <c r="A18" s="37"/>
      <c r="B18" s="43" t="s">
        <v>145</v>
      </c>
      <c r="C18" s="65" t="s">
        <v>159</v>
      </c>
      <c r="D18" s="39" t="s">
        <v>113</v>
      </c>
      <c r="E18" s="40">
        <v>130</v>
      </c>
      <c r="F18" s="41"/>
      <c r="G18" s="40">
        <v>254.80027300000003</v>
      </c>
      <c r="H18" s="40">
        <v>18.39</v>
      </c>
      <c r="I18" s="40">
        <v>15.39</v>
      </c>
      <c r="J18" s="42">
        <v>10.55</v>
      </c>
    </row>
    <row r="19" spans="1:10" x14ac:dyDescent="0.25">
      <c r="A19" s="37"/>
      <c r="B19" s="43" t="s">
        <v>146</v>
      </c>
      <c r="C19" s="65" t="s">
        <v>160</v>
      </c>
      <c r="D19" s="39" t="s">
        <v>114</v>
      </c>
      <c r="E19" s="40">
        <v>200</v>
      </c>
      <c r="F19" s="41"/>
      <c r="G19" s="40">
        <v>47.687819999999995</v>
      </c>
      <c r="H19" s="40">
        <v>0.16</v>
      </c>
      <c r="I19" s="40">
        <v>0.04</v>
      </c>
      <c r="J19" s="42">
        <v>12.2</v>
      </c>
    </row>
    <row r="20" spans="1:10" x14ac:dyDescent="0.25">
      <c r="A20" s="37"/>
      <c r="B20" s="43" t="s">
        <v>147</v>
      </c>
      <c r="C20" s="65" t="s">
        <v>161</v>
      </c>
      <c r="D20" s="39" t="s">
        <v>115</v>
      </c>
      <c r="E20" s="40">
        <v>100</v>
      </c>
      <c r="F20" s="41"/>
      <c r="G20" s="40">
        <v>84.205519999999993</v>
      </c>
      <c r="H20" s="40">
        <v>3.04</v>
      </c>
      <c r="I20" s="40">
        <v>4.1100000000000003</v>
      </c>
      <c r="J20" s="42">
        <v>11.17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148</v>
      </c>
      <c r="B23" s="50" t="s">
        <v>149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145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150</v>
      </c>
      <c r="B27" s="31" t="s">
        <v>136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144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145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138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151</v>
      </c>
      <c r="B33" s="50" t="s">
        <v>152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149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145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139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45169.355497685188</v>
      </c>
    </row>
    <row r="2" spans="1:2" x14ac:dyDescent="0.2">
      <c r="A2" t="s">
        <v>80</v>
      </c>
      <c r="B2" s="13">
        <v>45176.537962962961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31.08.2023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2023-10-12T05:42:24Z</cp:lastPrinted>
  <dcterms:created xsi:type="dcterms:W3CDTF">2002-09-22T07:35:02Z</dcterms:created>
  <dcterms:modified xsi:type="dcterms:W3CDTF">2023-10-12T05:42:25Z</dcterms:modified>
</cp:coreProperties>
</file>